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65416" windowWidth="11010" windowHeight="7935" activeTab="1"/>
  </bookViews>
  <sheets>
    <sheet name="Summary" sheetId="1" r:id="rId1"/>
    <sheet name="Planning Budgets" sheetId="2" r:id="rId2"/>
    <sheet name="Footnotes" sheetId="3" r:id="rId3"/>
  </sheets>
  <externalReferences>
    <externalReference r:id="rId6"/>
    <externalReference r:id="rId7"/>
    <externalReference r:id="rId8"/>
  </externalReferences>
  <definedNames>
    <definedName name="dbBPA">#REF!</definedName>
    <definedName name="dsa">'[1]IS'!#REF!</definedName>
    <definedName name="lkp">#REF!</definedName>
    <definedName name="lkpFY06">'[2]lkp'!$A$5:$B$345</definedName>
    <definedName name="NvsASD">"V2006-04-30"</definedName>
    <definedName name="NvsAutoDrillOk">"VY"</definedName>
    <definedName name="NvsElapsedTime">0.000416666662204079</definedName>
    <definedName name="NvsEndTime">38846.3785069444</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"VPOWER"</definedName>
    <definedName name="NvsPanelEffdt">"V2002-06-24"</definedName>
    <definedName name="NvsPanelSetid">"VFCRPS"</definedName>
    <definedName name="NvsReqBU">"VPOWER"</definedName>
    <definedName name="NvsReqBUOnly">"VN"</definedName>
    <definedName name="NvsTransLed">"VN"</definedName>
    <definedName name="NvsTreeASD">"V2005-10-01"</definedName>
    <definedName name="NvsValTbl.ACCOUNT">"GL_ACCOUNT_TBL"</definedName>
    <definedName name="NvsValTbl.ANALYSIS_TYPE">"GL_ACCOUNT_TBL"</definedName>
    <definedName name="NvsValTbl.BUSINESS_UNIT">"BUS_UNIT_TBL_GL"</definedName>
    <definedName name="NvsValTbl.PROJECT_ID">"PROJECT_VW"</definedName>
    <definedName name="NvsValTbl.SCENARIO">"BD_SCENARIO_TBL"</definedName>
    <definedName name="_xlnm.Print_Area" localSheetId="1">'Planning Budgets'!$A$1:$AR$565</definedName>
    <definedName name="_xlnm.Print_Titles" localSheetId="1">'Planning Budgets'!$1:$2</definedName>
  </definedNames>
  <calcPr fullCalcOnLoad="1"/>
</workbook>
</file>

<file path=xl/sharedStrings.xml><?xml version="1.0" encoding="utf-8"?>
<sst xmlns="http://schemas.openxmlformats.org/spreadsheetml/2006/main" count="6843" uniqueCount="2624">
  <si>
    <t>Provide reimbursement of power costs to Umatilla Electric Coopeative and Pacific Powr &amp; Light Company for the Umatilla Basin Project pumping plants that provide Columbia River water to irrigators in exchange for Umatilla River water left instream</t>
  </si>
  <si>
    <t>This project will restore Redband trout (Oncorhynchus mykiss gairdeni) habitat in Hangman Creek and it's tributaries.</t>
  </si>
  <si>
    <t>Fisheries mitigation for the construction and operation of Libby Dam. Implements habitat restoration, improves fish passage, protects and recovers native fish populations and reestablishes fish harvest opportunities.</t>
  </si>
  <si>
    <t>We will improve environmental conditions and evaluate disease in 2 leopard frog populations. We will develop a leopard frog habitat suitability model and apply it in the Crab Creek and Pend O’reille drainages to estimate translocation site availability.</t>
  </si>
  <si>
    <t>The FCRPS must respond to climate variations and change. We will develop much-needed hydrologic and economic models, remotely-sensed habitat metrics, and scientifc understanding of FCRPS impacts on juvenile salmonids in the river, estuary and plume</t>
  </si>
  <si>
    <t>This project would provide for coordination of monitoring and record keeping services for "over-the-bank" retail sales of salmonids in Zone 6 Tribal fisheries – in conjunction with with CRITFC harvest management, enforcement, and marketing.</t>
  </si>
  <si>
    <t>Well construction in the vicinity of Toppenish/Simcoe Creeks has resulted in the drainage of shallow groundwater to deeper “thief” zones. Modification of selected basalt wells in the region could restore groundwater levels and improve aquatic habitat.</t>
  </si>
  <si>
    <t>Project will upgrade irrigation technology on 1,000 acres of orchard land from impact sprinklers (~65% efficient) to microsprinklers or drip irrigation with mulch (95% efficient or better).  Total water savings are estimated at 900 acre-feet per year.</t>
  </si>
  <si>
    <t>Project will provide a more complete wildlife section (assessment, inventory, and management plan) and address key ISRP comments on the original Crab Creek Subbasin Plan.The goal of the project is the adoption of the Crab Creek Subbasin Plan by the NWPCC.</t>
  </si>
  <si>
    <t>We would like to apply prescribed fire to about 4,800 acres of forest and grass-shrub communities that have been degraded by fire suppression.  Prescribed fire will enhance habitat for bighorn sheep and improve the potential for grizzly bear reoccupancy.</t>
  </si>
  <si>
    <t>Restore and protect the American River Watershed for the benefit of both anadromous and resident fish using an overall watershed approach.  This project is a cooperative effort between the Nez Perce Tribe, Nez Perce National Forest, and BLM.</t>
  </si>
  <si>
    <t>This proposal outlines a comprehensive evaluation of the relationship(s) between warm water exposures to juvenile and adult anadromous salmonids as they migrate up- and downstream through the FCRPS and reproductive potential</t>
  </si>
  <si>
    <t>Monitor bull trout distribution and relative abundance using summer sampling and fall spawning surveys. Collect tissues and genetically characterize the populations and metapopulation structure in southeast Washington</t>
  </si>
  <si>
    <t>A metapopulation model for white sturgeon will help managers to evaluate restoration strategies (e.g., harvest regulation, translocation, stocking) for this species, and indicate how monitoring data might best be used to provide feedback.</t>
  </si>
  <si>
    <t>This proposal seeks funding to develop a business plan that describes how a model nutrient enhancement program would be established to utilize hatchery carcasses to create the carcass analogs necessary for large scale nutrient enhancement.</t>
  </si>
  <si>
    <t>Wildlife mitigation project to implement Cardwell Hills Regional Conservation Planning Strategy and Willamette Subbasin Plan through purchase or easement of up to 500 acres of upland prairie/savanna, oak woodlands, and riparian forest in Benton County, OR</t>
  </si>
  <si>
    <t>Addressed in Biological Opinion</t>
  </si>
  <si>
    <t>Remaining Unfunded Critical and Essential Projects for FY2009</t>
  </si>
  <si>
    <t>Section 3.3.4.2 demonstrates significant unknowns in the Hood River  basin for key species.  These actions would fill in data gaps to guide implementation actions and evaluations.</t>
  </si>
  <si>
    <t>Amendment 2.0.3.2 (page 28)</t>
  </si>
  <si>
    <t xml:space="preserve">These actions address many of the specific activities identified as priorities for building a comprehensive M&amp;E framework.  See Appendix for references and justification. </t>
  </si>
  <si>
    <t>Addressed in YN MOA with BPA.</t>
  </si>
  <si>
    <t>Section 3.4.3.3.11 Strategies and Measures (page 148).</t>
  </si>
  <si>
    <t>Section 3.4.3.2 demonstrates a minor biological benefit for habitat actions taken in the Umatilla subbasin for chinook and a significant biological benefit for steelhead.  The proposed activities are necessary to evaluate successful implementation of habitat actions.</t>
  </si>
  <si>
    <t>Section 3.4.3.3.9a (page 148).</t>
  </si>
  <si>
    <t>Section 3.4.3.2 demonstrates a significant impact by mainstem passage effects, which these actions are designed to off-set.</t>
  </si>
  <si>
    <t>Addressed through the Coordination proposals decision by NPCC.</t>
  </si>
  <si>
    <t>Addressed in CTUIR MOA with BPA.</t>
  </si>
  <si>
    <t xml:space="preserve">April 4 
CBFWA Measures </t>
  </si>
  <si>
    <t>Addressed in CRITFC MOA with BPA.</t>
  </si>
  <si>
    <t>Addressed in CCT MOA with BPA.</t>
  </si>
  <si>
    <t>Addressed in CTWSRO MOA with BPA.</t>
  </si>
  <si>
    <t>Section 3.7.2.3.9 (page 202) Strategies and Measures.</t>
  </si>
  <si>
    <t>These activities provide critical monitoring for "high risk" populations.</t>
  </si>
  <si>
    <t>The purposes of this project are threefold: (1) to gather information on wildlife species composition, distribution and relative abundance on the DVIR; (2) to assess the condition of existing habitat; and (3) to enable informed land management decisions.</t>
  </si>
  <si>
    <t>Amendment 2.3.5 (page 75).</t>
  </si>
  <si>
    <t>These activities adress the primary limiting factors identified in Section 4.9.3A.2.</t>
  </si>
  <si>
    <t>This project addresses the Council's Resident Fish Policy for the SPT.</t>
  </si>
  <si>
    <t>Section 3.7.2.2 demonstrates significant potential population response for habitat actions in the Upper Salmon watersheds for chinook salmon.</t>
  </si>
  <si>
    <t>Section 4.9.3A.3 (page 613) and 5.1.1 (page 635).</t>
  </si>
  <si>
    <t>Amendment 2.2.2 (page 56) and 5.1.1 (page 635).</t>
  </si>
  <si>
    <t>Addressed in the tribes MOA with BPA.</t>
  </si>
  <si>
    <t>Amendment 2.1.5.6 (page 49) and 5.1.1 (page 635).</t>
  </si>
  <si>
    <t>This project is a key component of the fish and wildilfe agencies and tribes monitoring framework.</t>
  </si>
  <si>
    <t>This project will try to identify populations of bull trout and westslope cutthroat trout for restoration and conservation purposes.  We will also try to identify the limiting factors associated with westslope cutthroat trout population declines.</t>
  </si>
  <si>
    <t>Twelve small tributaries of the Columbia River, between Crab Creek and the Entiat River, will be surveyed to determine the abundance of steelhead redds, presence of adult steelhead, collect carcasses, and monitor flow and water temperature.</t>
  </si>
  <si>
    <t>The purposes of this project are threefold: (1) to gather information on wildlife species composition, distribution and relative abundance on the DVIR; (2) to assess the condition of existing habitat; and (3) to disseminate this information</t>
  </si>
  <si>
    <t>Establishment of an Aquatic Nuisance Species (ANS) monitoring program, identify potential ANS vectors and continue and expand ANS public awareness efforts within the Mountain Columbia province.</t>
  </si>
  <si>
    <t>Columbia Upper Middle</t>
  </si>
  <si>
    <t>Vegetation, channel restoration on WDFW owned property near WDFW Chelan Falls hatchery; WDFW authorized/required to address</t>
  </si>
  <si>
    <t>Expansion of coordinating office, multiple entities authorized/required (other entities in the network)</t>
  </si>
  <si>
    <t>Wind</t>
  </si>
  <si>
    <t>Evaluation carcass analogs(hatchery) for nutrient deposition; fishery managers, others authorized/required</t>
  </si>
  <si>
    <t>Bitterroot</t>
  </si>
  <si>
    <t>FS road mitigation; assume covered by BPA-FS MOU</t>
  </si>
  <si>
    <t>Culvert replacements, county roads (IDL required)</t>
  </si>
  <si>
    <t>Conservation easement acquisition for anadromous fish, mitigating for industrial timber company; timber company authorized/required (note too, no crediting for capital anadromous fish habitat acquisitions)</t>
  </si>
  <si>
    <t>Deschutes</t>
  </si>
  <si>
    <t>Fund riparian planner to recruit/assist/plan with landowners for riparian protection under CREP program; NRCS authorized/required</t>
  </si>
  <si>
    <t>Addressing impacts of grazing/agriculture on private lands; assume no entity authorized/required to act due to ESA concerns</t>
  </si>
  <si>
    <t>NonFCRPS dam blockage correction; USBR authorized/required</t>
  </si>
  <si>
    <t>Multiple restoration activities, multiple other entities may be authorized/required (or cert. that no projects for entities required?)</t>
  </si>
  <si>
    <t xml:space="preserve">Wildlife </t>
  </si>
  <si>
    <t>Wildlife mitigation for FCRPS</t>
  </si>
  <si>
    <t>Culvert replacements on FS lands; assume covered by BPA-FS MOU</t>
  </si>
  <si>
    <t>Culvert replacements, road decommis. on FS lands, also riparian fencing; assume covered by BPA-FS MOU</t>
  </si>
  <si>
    <t>Culvert replacements, road decommis. on FS lands; assume covered by BPA-FS MOU</t>
  </si>
  <si>
    <t>Creek restoration, but includes fixes to Metro installed (2002) water control that block passage (Metro authorized/required)</t>
  </si>
  <si>
    <t>Mine restoration, mixed private &amp; FS; assume MOU does not apply; DEQ, EPA authorized/required to address, along with FS</t>
  </si>
  <si>
    <t xml:space="preserve">Habitat acquisition for fish protection, irrigation/road/grazing mitigation; okay assuming no other entity (eg Grant Co PUD) required to obtain parcel </t>
  </si>
  <si>
    <t>Culvert replacements, road decommis on FS lands; assume covered by BPA-FS MOU</t>
  </si>
  <si>
    <t>Weed control, wildlife managers/others required to address</t>
  </si>
  <si>
    <t>Purchase checkerboard lands for Forest Service, Little Naches watershed, assume covered by FS MOU</t>
  </si>
  <si>
    <t>Channel realignment on FS lands after blockage by historic mining tunnel; FS is authorized/required; assume covered by MOU</t>
  </si>
  <si>
    <t>Tucannon</t>
  </si>
  <si>
    <t>Road decommission/culvert replacement on FS lands; assume BPA-FS MOU applies</t>
  </si>
  <si>
    <t>Snake Lower</t>
  </si>
  <si>
    <t>Culvert/barrier inventory on mixed ownership lands; multiple entities may be authorized/required to address</t>
  </si>
  <si>
    <t>Fundable in part (Qualified)</t>
  </si>
  <si>
    <t>Snake Headwaters</t>
  </si>
  <si>
    <t xml:space="preserve">Multiple restoration activities; multiple other entities potentially authorized/required </t>
  </si>
  <si>
    <t>Address ISRP concerns during contracting.</t>
  </si>
  <si>
    <t>LWD etc to improve pool/riffle habitat; assume no other entity required to perform</t>
  </si>
  <si>
    <t>Culvert replace, trib restoration, weed control on FS lands; assume covered by BPA-FS MOU</t>
  </si>
  <si>
    <t>Flow management evaluation on Willamette; other hydro operators authorized/required</t>
  </si>
  <si>
    <t>Sponsors should take the ISRP comments into account</t>
  </si>
  <si>
    <t>The project protects anadromous fish and improves fish passage in Idaho’s anadromous fish corridors by consolidation and elimination of irrigation diversions, conservation of water, and screening fish from gravity and pump water withdrawal systems.</t>
  </si>
  <si>
    <t>Teanaway Watershed - Protect critical habitat from development, reduce water temperatures and increase instream flows, restore habitat forming processes in the floodplain.</t>
  </si>
  <si>
    <t>Umatilla Anad Fish Hab – CTUIR</t>
  </si>
  <si>
    <t>Umatilla Subbasin Fish Habitat Improvement Project</t>
  </si>
  <si>
    <t>Umatilla Fish Passage Operations</t>
  </si>
  <si>
    <t>YKFP Management, Data, Habitat</t>
  </si>
  <si>
    <t>YKFP Klickitat Management, Data, and Habitat</t>
  </si>
  <si>
    <t>Power Repay Umatilla Basin Project</t>
  </si>
  <si>
    <t>Lake Roosevelt Rainbow Tr Hab/Pass Impr Prog</t>
  </si>
  <si>
    <t>Idaho Department of Environmental Quality</t>
  </si>
  <si>
    <t>Skookumchuck Watershed</t>
  </si>
  <si>
    <t>Protect and Restore White Bird Creek</t>
  </si>
  <si>
    <t>Protecting &amp; Restoring the Wallowa River Watershed</t>
  </si>
  <si>
    <t>The primary task of the LRFEP is to monitor the performance of the Lake Roosevelt hatchery programs.  Other tasks included assessing hydro-operations and other factors that may impact hatchery and native fish and reservoir productivity.</t>
  </si>
  <si>
    <t xml:space="preserve">Budgets adjusted (up $236,090 ('07), $269,398 ('08) and $240,825 ('09)) to reflect a better understanding of the relationship of  proposed assessment, inventory and design work to planned implementation of on-the-ground management actions, not to exceed Council recommended levels for FY 07-09.  </t>
  </si>
  <si>
    <t>Fisheries mitigation for the construction and operation of Hungry Horse Dam. Implements habitat restoration, improves fish passage, protects and recovers native fish populations and reestablishes fish harvest opportunities.</t>
  </si>
  <si>
    <t>Estimate abundance of resident rainbow, bull, and brook trout and measure benthic invertebrate community structure in conjunction with juvenile feeding ecology to characterize basin productivity and capacity.</t>
  </si>
  <si>
    <t>Evaluate alternatives, plan the design, and implement a web-based conservation enforcement information center – that would maximize the accountability, effectiveness, and public awarenes of fish, wildlife &amp; habitat law enforcement in the Columbia Basin.</t>
  </si>
  <si>
    <t>We propose to do a quantitative and effective analysis of Columbia River Chinook salmon and steelhead population viability, which is a required task for conservation management of listed populations under the U.S. Endangered Species Act (ESA).</t>
  </si>
  <si>
    <t>Although snorkeling is widely used to monitor anadromous salmonids, the bias and precision of snorkeling has rarely been assessed. We propose to develop sampling efficiency models to allow correction of extant and future data with systemwide application.</t>
  </si>
  <si>
    <t>We developed monitoring protocols for assessing watershed condition in the headwaters of the Wenatchee sub-basin and we propose to test the same techniques and evaluate the effects of landscape-scale factors in the John Day sub-basin.</t>
  </si>
  <si>
    <t>The ERMP addresses critical information needs for improved management of eulachon in the Columbia River and its tributaries.  This effort is consistent with sub-basin planning objectives, and anticipates needs related to a potential ESA status review.</t>
  </si>
  <si>
    <t>This project involves the replacement of a fish barrier culvert with a steel bridge providing fish passage.  In addition two upstream culvert crossings will be removed and the stream channel reestablished.</t>
  </si>
  <si>
    <t>This proposal seeks to assess fish passage through, and road-construction impacts on, the boulder field upstream from the LNFH in Icicle Creek.  Study results will include an evaluation of the need for a project to improve fish passage in this reach.</t>
  </si>
  <si>
    <t>This project involves the replacement of fish barrier culverts with fish passable crossing structures.  This will make available existing fish habitat.</t>
  </si>
  <si>
    <t>The goal of this project is to measure the behavioral response of juvenile salmonids to load following operations in the reservoir upstream of Little Goose Dam. To fully understand this response, both hydraulic conditions in the reservo</t>
  </si>
  <si>
    <t>The proposal funds a program that encompasses areas within Klickitat County that are addressed in the Klickitat and Lower Middle Columbia Subbasin Plans.  The program will address key habitat issues throughout the area.</t>
  </si>
  <si>
    <t>Monitor and evaluate important biological, water quality, and physical habitat indicators for anadromous fish throughout the Okanogan River subbasin to establish a long-term status and trend data set and determine responses from habitat restoration effort</t>
  </si>
  <si>
    <t>CJHP is designed to increase the abundance, productivity, distribution, &amp; diversity of naturally spawning pop. of S/F Chinook salmon in the Okanogan &amp; Columbia Rivers above Wells Dam &amp; reintroduce extirpated spring Chinook salmon to historical habitats.</t>
  </si>
  <si>
    <t>Project restores habitat-forming processes important to enhance chum salmon as well as other declining populations in the Grays River following recommendations being developed during the ongoing BPA-sponsored Grays River Watershed Assessment.</t>
  </si>
  <si>
    <t>Assess impacts of flow augmentation on bull trout in the North Fork and Lower Clearwater Rivers</t>
  </si>
  <si>
    <t>White Salmon River watershed assessment above and below Condit Dam before anadromous fish reintroduction.</t>
  </si>
  <si>
    <t>Determining the Accuracy of Adult Coho Salmon Population Estimates from a Random, Spatially Balanced design using Area-Under-the-Curve</t>
  </si>
  <si>
    <t>Estimating the detection efficiency of snorkeling for detecting anadromous salmonid parr</t>
  </si>
  <si>
    <t>Application and enhancement of monitoring protocols for assessing productivity and watershed condition in headwater subcatchments of the John Day subbasin</t>
  </si>
  <si>
    <t>PNW Research Station -- Wenatchee</t>
  </si>
  <si>
    <t>Columbia River/Cowlitz River Eulachon Research and Monitoring Plan (ERMP)</t>
  </si>
  <si>
    <t>Assessing Fish Passage Through the Icicle Creek Boulder Field Above Leavenworth National Fish Hatchery</t>
  </si>
  <si>
    <t>Determining the effects of load following on reservoir hydraulics and migration behavior of juvenile salmonids.</t>
  </si>
  <si>
    <t xml:space="preserve">Expense Comments: See footnote reference: R9 (ISRP not fundable).
Capital Comments: Work will upgrade the Eagle Fish Hatchery to address safety net needs and to produce additional broodstock that will meet FCRPS  BiOp requirements and current conservation hatchery standards.   </t>
  </si>
  <si>
    <t>The work and budget ($824/994/yr) was moved to project 2007-402-00</t>
  </si>
  <si>
    <t>The work and budget ($365k/yr) was moved to 2007-042-00</t>
  </si>
  <si>
    <t>The work and budget for this project ($518k/yr) was moved to project 20070-043-00.</t>
  </si>
  <si>
    <t>The work and budget for this project ($767,200 ('07), 636,326 ('08), and 572,694 ('09) was split in half and moved to project 20070-043-00 and 2007-404-00.</t>
  </si>
  <si>
    <t>The work and budget ($723,718/yr) was moved to project 2007-404-00.</t>
  </si>
  <si>
    <t>The work and budget ($175,718/yr) for this project was moved to 2007-404-00.</t>
  </si>
  <si>
    <t>FY 06 SOY (cap&amp;exp)</t>
  </si>
  <si>
    <t>07 Budget Expense</t>
  </si>
  <si>
    <t>08 Budget Expense</t>
  </si>
  <si>
    <t>09 Budget Expense</t>
  </si>
  <si>
    <t>BPA Project-Specific Comments - Capital and Expense (from 07-09 decision document)</t>
  </si>
  <si>
    <t xml:space="preserve"> Program Overhead</t>
  </si>
  <si>
    <t xml:space="preserve"> Harvest/ Predation</t>
  </si>
  <si>
    <t>Expense Comments: Close out as individual project. Fund amount needed for coordination in 2008-2009 with ODFW under 1998-053-01.
Capital Comments: Close out as individual project. Fund amount needed for coordination in 2008-2009 with ODFW under 1998-053-01.</t>
  </si>
  <si>
    <t>Expense Comments: Projects combined under this project number are 1996-011-00, 2002-036-00, and 2007-330-00.
Capital Comments: Projects combined under this project number are 1996-011-00, 2002-036-00, and 2007-330-.00</t>
  </si>
  <si>
    <t>Expense Comments: Reflects combination of 1996-011-00, 2007-330-00, and 2007-288-00. $63K reflect planning and M&amp;E on Hofer (&lt;$25K)</t>
  </si>
  <si>
    <t>This project creates a consistent approach to protocol development and status and trends monitoring of estuarine habitats. The goal is to develop an ecosystem based monitoring program focused on increasing the survival of juvenile salmonids.</t>
  </si>
  <si>
    <t>Reconnect the Yankee Fork River to its floodplain and restore natural channel characteristics and processes in a segment impacted by dredge-mining. Integrate biological and physical data with project experiences to develop future restoration alternatives.</t>
  </si>
  <si>
    <t>The NPT Harvest Monitoring project collects, analyses, and reports catch data pursuant to pre-planned statistical sampling designs to assure conduct of biologicaly sound harvest strategies for Nez Perce treaty fisheries that may affect ESA listed species.</t>
  </si>
  <si>
    <t>Implementation stage for the Potlatch River Watershed Management Plan with focus on restoration of A-run steelhead spawning and rearing habitat through the implementation of best management practices on private agricultural, forest and range lands.</t>
  </si>
  <si>
    <t>Protect and restore the Red River Watershed for the benefit of both anadromous and resident fish using an overall watershed approach.  This project is a cooperative effort between the Nez Perce Tribe and the Nez Perce National Forest.</t>
  </si>
  <si>
    <t>This project will provide guidance on management of Columbia River Basin hatcheries, including captive broodstocks.  Research will focus on developing methods to improve broodstock management and fish quality and reduce negative ecological interactions.</t>
  </si>
  <si>
    <t>Need to correct pre-mature in-lieu decision by BPA.  Under funded project that ODFW deems Critical and Essential.</t>
  </si>
  <si>
    <t>l</t>
  </si>
  <si>
    <t>i</t>
  </si>
  <si>
    <t>Interim Operations Agreement</t>
  </si>
  <si>
    <t>This is a critical and essential project for the Warm Springs Tribe.</t>
  </si>
  <si>
    <t>The goal of this project is to protect stream and riparian habitat, and floodplain functions along the Cowiche Creek.  The project will acquire conservation easements protecting more than five miles of critical, high quality, steelhead and coho habitat.</t>
  </si>
  <si>
    <t>This project will reestablish fish passage through a 30-foot tall cascade using natural channel design and rehabilitate one mile of fish habitat through an anthropogenically degraded reach of the upper mainstem East Fork of the South Fork Salmon River.</t>
  </si>
  <si>
    <t>Provide a cost share program to assist producers in developing offsite water for livestock and provide assistanc fencing riparian areas. Allowing producers to respond to and prevent complaints</t>
  </si>
  <si>
    <t>The focus of this project is to recover native salmonids in the Pend Oreille River watershed.  Primary recovery actions are nonnative fish removal and reinvasion prevention.</t>
  </si>
  <si>
    <t>Census bull trout abundance, determine fluvial life-history and identify threats from brook trout in the lower Deschutes Subbasin.</t>
  </si>
  <si>
    <t>Participate in regional mitigation activities in implementation of the Fish and Wildlife Program and BPA's role in funding the Fish and Wildlife Program.</t>
  </si>
  <si>
    <t>Move POD 175' upstream by installing new concrete diversion headworks, realign 150' of West Canal intake and build new access road to connect new headworks, construct permanent channel-spanning natural rock roughened channel permanent diversion.</t>
  </si>
  <si>
    <t>Acquire a 357 acre multi-parcel site on the Naches River to protect from rural development and enhance 3.0 miles of streamside riparian habitat. Site supports Chinook salmon and Federally threatened mid-Columbia summer steelhead and bull trout.</t>
  </si>
  <si>
    <t>Evaluate Cassimer Bar Hatchery, using the NPCC's 3 step  process, to meet the estimated production level of 200,000 steelhead smolts to supplement natural reproduction within the  Okanogan River basin.  Assess current sub-population and habitat in tribs.</t>
  </si>
  <si>
    <t>Restore natural channel process, reestablish side channel rearing habitat, restore-improve riparian forest habitat, add wood complexes in main stem, install rock structure to keep majority of flow in main stem, breach existing levee, connect side channels</t>
  </si>
  <si>
    <t>This project aims to protect westslope cutthroat trout habitats by acquiring land management rights through purchase of easements, long term leases and possibly fee title.  Priority areas have been previously defined by a Prioritization Plan (2003).</t>
  </si>
  <si>
    <t>Continued riparian restoration &amp; erosion control and native tree plantings for shoreline enhancement and sources of LWD, continued salmon life cycle education for schools, and critical habitat purchase, conservation easements and research site monitoring.</t>
  </si>
  <si>
    <t>This project collects stream inventory and assessment data on 231.4 miles within the Lower Clearwater River basin.</t>
  </si>
  <si>
    <t>The Columbia River Basin Journal will be an on-line journal devoted to the timely dissemination of current research information related to Columbia River Basin fish and wildlife mitigation and recovery.</t>
  </si>
  <si>
    <t>Develops a statewide framework for monitoring the VSP parameters of juvenile and adult abundance and productivity for ESA listed salmonids. Implements monitoring at sites specified in the framework and enables prioritization of monitoring efforts.</t>
  </si>
  <si>
    <t>The objective of the project is to re-naturalize 0.7 miles of channel by moving back dykes, restoring river meanders, creating pool/riffle sequences, reconnecting the river to its former floodplain and replanting riparian vegetation.</t>
  </si>
  <si>
    <t>This study will investigate racial composition, habitat use and migration/residence time of subyearling chinook salmon in the Lower Willamette River.</t>
  </si>
  <si>
    <t>Restoration of stream flows in the Deschutes basin above the Pelton Round Butte complex to sustain the successful reintroduction of anadromous fish. Flows to be restored through development of cooperative irrigation water management projects in the basin.</t>
  </si>
  <si>
    <t>Improve passage for adult mid-Columbia steelhead returning to the Touchet R. headwater spawning area by increasing instream flows in the lower mainstem.  This will be accomplished by converting from open ditch to piped conveyance on 2 irrigation districts</t>
  </si>
  <si>
    <t>We propose to conduct a pilot survey of freshwater mussels in a subdrainage of the Columbia River to develop methods to collect data necessary for sound management and to gain experience at conducting such surveys for likely future work.</t>
  </si>
  <si>
    <t>The Shoshone-Paiute Tribes propose to continue with the operations, maintenance, monitoring, and evaluation of three closed reservoir systems on the DVIR as partial mitigation for the loss of anadromous fishes.</t>
  </si>
  <si>
    <t>White sturgeon mitigation, including stock assessments, monitoring, and transplant supplementation; other entities authorized/required (fishery managers, other hydro operators); need confirmation that cost share sufficient</t>
  </si>
  <si>
    <t xml:space="preserve">Reduce the work elements to priority elements.  </t>
  </si>
  <si>
    <t>Multiple fish habitat restoration projects (barrier removal, LWD etc), not clear if occurring on both private and public lands; multiple other entities may be authorized/required; need to confirm confirmation of screening or other criteria to ensure BPA is not funding activities landowner/others already required to perform; need confirmation that cost-share is reasonable.</t>
  </si>
  <si>
    <t>Sponsor should complete accomplishments report as called for in ISRP recommendation.  Funding in FY08 and 09 contingent upon favorable review by ISRP and Council.  See also programmatic recommendation on habitat m&amp;e.</t>
  </si>
  <si>
    <t>Deherrera, Joe</t>
  </si>
  <si>
    <t>Multiple fish habitat restoration projects (fencing, planting), appears to be on both private and non-private lands; multiple other entities may be authorized/required; need to confirm confirmation of screening or other criteria to ensure BPA is not funding activities landowner already required to perform; need confirmation that cost-share is reasonable.</t>
  </si>
  <si>
    <t xml:space="preserve">The project sponsors are to work with the Council and others to structure an ISRP/Council review of the coordinated subbasin activities in the Umatilla at some point in the next two years."  </t>
  </si>
  <si>
    <t>Multiple fish habitat restoration projects (fencing, water development for livestock), appears to be on both private and public lands; multiple other entities may be authorized/required; need confirmation of screening or other criteria to ensure BPA is not funding activities landowner already required to perform; need confirmation that no cost-share is reasonable. Upon review, COTR confirms activities occurring on private land.  Rating not changed pending review of cost-share levels generally.</t>
  </si>
  <si>
    <t>O&amp;M of BPA-funded fish facilities at irrigation dams on the Umatilla; irrigators authorized/required to operate and maintain; needs cost share or other remedy.</t>
  </si>
  <si>
    <t xml:space="preserve">Interim funding pending Council review of data priorities.  The Council will need to decide on the appropriate interim funding level pending further action on recommendatios from the data management workshop.  
</t>
  </si>
  <si>
    <t>Funding part of coordinator for PNAMP; other entities authorized to participate.  Cost share appears reasonable if confirmed.</t>
  </si>
  <si>
    <t>Habitat and "biodiversity" database for planning and monitoring; multiple other entities authorized or required to maintain this information; query whether cost share is too low or is this the kind of "glue" that no one else supports and that BPA can?</t>
  </si>
  <si>
    <t>Interim funding pending Council review of data priorities.  Council draft recommendation is to hold to FY 2006 level.  ISRP fundable (qualified):  address in programmatic issue in the decision document.</t>
  </si>
  <si>
    <t xml:space="preserve">DART database management with additional analytical functions addressing FCRPS operational questions </t>
  </si>
  <si>
    <t>Coordination/travel costs for wildlife managers (wildlife managers authorized/required)</t>
  </si>
  <si>
    <t>Regional coordination for UCUT (UCUT entities authorized/required)</t>
  </si>
  <si>
    <t>Coordination/travel costs for wildlife managers</t>
  </si>
  <si>
    <t>Data needs/coordination are authorized/require cost share appears  low.</t>
  </si>
  <si>
    <t>Northeast Oregon (NEOH) Outplanting Facilities Master Plan</t>
  </si>
  <si>
    <t>Oregon Department of Fish &amp; Wildlife (ODFW)</t>
  </si>
  <si>
    <t>Habitat and Biodiversity Information System For Columbia River Basin</t>
  </si>
  <si>
    <t>Strategic Adaptation of the Federal Columbia River Power System to Climate Variability and Change</t>
  </si>
  <si>
    <t>Total Dissolved Gas Effects on Incubating Chum Salmon Below Bonneville Dam</t>
  </si>
  <si>
    <t>Klickitat River Cooperative Evaluation Program (Formerly Bull Trout Presence, Origin, and Movements In Bonneville Reservoir)</t>
  </si>
  <si>
    <t>Salmonid Productivity, Escapement, Trend, and Habitat Monitoring in the John Day River Subbasin</t>
  </si>
  <si>
    <t>NE Oregon Wldf Proj (NPT) Precious Lands</t>
  </si>
  <si>
    <t>Flathead Subbasin Flowering Rush and Yellowflag Iris Project</t>
  </si>
  <si>
    <t>Proposal #</t>
  </si>
  <si>
    <t>Proposal Title</t>
  </si>
  <si>
    <t>Organization</t>
  </si>
  <si>
    <t>Nez Perce Tribal Hatchery Operations &amp; Maintenance</t>
  </si>
  <si>
    <t>Nez Perce Tribe</t>
  </si>
  <si>
    <t>Mountain Snake</t>
  </si>
  <si>
    <t>Umatilla Hatchery Satellite Facilities O&amp;M</t>
  </si>
  <si>
    <t>Confederated Tribes of the Umatilla Indian Reservation</t>
  </si>
  <si>
    <t>Columbia Plateau</t>
  </si>
  <si>
    <t>Colville Hatchery</t>
  </si>
  <si>
    <t>Colville Confederated Tribes</t>
  </si>
  <si>
    <t>Intermountain</t>
  </si>
  <si>
    <t>Grande Ronde/Imnaha Endemic Spring Chinook Supplementation – Northeast Oregon Hatchery</t>
  </si>
  <si>
    <t>Blue Mountain</t>
  </si>
  <si>
    <t>Lake Roosevelt Fisheries Evaluation Program (formerly Data Collection)</t>
  </si>
  <si>
    <t>Salmon River Habitat Enhancement</t>
  </si>
  <si>
    <t>Migratory Patterns, Structure, Abundance and Status of Bull Trout Populations in Subbasins of the Columbia Gorge, Columbia Plateau and Blue Mountain Provinces</t>
  </si>
  <si>
    <t>Kalispel Tribe Resident Fish P</t>
  </si>
  <si>
    <t>Chief Joseph Kokanee Enhancement</t>
  </si>
  <si>
    <t>Chinook Salmon Adult Abundance Monitoring [Formerly - Listed Stock Adult Escapement]</t>
  </si>
  <si>
    <t>Morrow County Riparian Buffers, Umatilla County Riparian Buffers</t>
  </si>
  <si>
    <t>Evaluate and expand upon existing data for chum salmon movement patterns, habitat preferences, and population dynamics within Bonneville Reservoir with the intent to establish a viable spawning population of chum salmon.</t>
  </si>
  <si>
    <t>Decommission roads in the Upper Lolo Creek Watershed for resident fish benefit.  The primary objective is to reduce cumulative effects associated with roads and road-related management activities, in large part fine sediment generation and delivery.</t>
  </si>
  <si>
    <t>Enhance instream habitat complexity and reduce sediment delivery to salmonid spawing habitat from rapidly eroding streambank using LWD placement in 0.5 miles of the Stillwater Reach of the Middle Entiat AU.  Riparian revegetation will occur along 0.1 mile</t>
  </si>
  <si>
    <t>This project will replace two culverts in County roads associated with IDL lands that are fish passage barriers.  Implementation of this project will increase the available habitat for bull trout.  This project will be cooperative with Bonner County, ID.</t>
  </si>
  <si>
    <t>This proposal is for the sale of a conservation easement covering riparian areas in the Potlatch River basin owned by Potlatch Corporation.</t>
  </si>
  <si>
    <t>The goal of this project is to assess how abiotic and biotic factors may limit the production of sockeye salmon smolts from Cle Elum Lake, and recommend management actions that will reduce any production bottlenecks.</t>
  </si>
  <si>
    <t>Overall Project Goal: To insure that the recovery of native species (bull trout and westslope cutthroat trout) and sport-fish (kokanee) in Lake Pend Oreille are not jeopardized by the recent establishment of smallmouth bass and walleyes.</t>
  </si>
  <si>
    <t>Develop riparian buffer systems on streams using the Conservation Reserve Enhancement Program (CREP) to restore and enhance riparian areas in the Trout Creek Watershed and other high priority stream reaches identified in the Deschutes Sub-basin Plan</t>
  </si>
  <si>
    <t>The primary purpose of this proposal is to assess a larval drift protocol for general application throughout the CRB, describe local spawning stock - larval recruitment relationships, and quantify factors limiting early recruitment of Pacific lamprey.</t>
  </si>
  <si>
    <t>Implement habitat restoration on private lands dominated by agriculture with  funding from  Bonneville, Idaho Pacific Coast Salmon Recoveyr Funds, Idaho Water Quality Program for Agriculture, and land owner particiation. Funding from all sources pending</t>
  </si>
  <si>
    <t>The project is designed to evaluate population status migratory populations of bull trout in the South Fork Payette River.</t>
  </si>
  <si>
    <t>The Creston National Fish hatchery produces fish for offsite stocking locations to mitigate for losses to the Flathead Lake and River system caused by the construction and operation of Hungry Horse Dam.</t>
  </si>
  <si>
    <t>Collect time series information to examine migration/survival characteristics of wild ESA-listed Snake River spring/summer chinook salmon stocks. PIT tag wild chinook salmon parr annually; then monitor as parr/smolts at instream monitors, traps, and dams.</t>
  </si>
  <si>
    <t>Expense Comments: See footnote references: R1 (Capital), R18 (wildlife).
Capital Comments: FY7 funding contingent on availability of Habitat Units for wildlife. Anadromous fish habitat acquisitions cannot be capitalized as per BPA's capital policy.</t>
  </si>
  <si>
    <t>Expense Comments: Not an FCRPS priority; project is non-FCRPS dams that block anadromous fish passage.  Project addresses impacts unrelated to FCRPS.
Capital Comments: Project is above non-FCRPS dams that block anadromous fish passage.</t>
  </si>
  <si>
    <t xml:space="preserve">Expense Comments: Project supports infrastructure for FCRPS M&amp;E. FY09 increase for development and installation of interrogation system at the Bonneville Dam spillway.  May be able to capitalize some components.
[See  footnote reference: R8.2] 
</t>
  </si>
  <si>
    <t xml:space="preserve">
</t>
  </si>
  <si>
    <t>Expense Comments: [See footnote references: R1 (Capital), R18 (wildlife)]
Capital Comments: Increase in '7 reflects BPA commitment to fund delayed acquisition of Cougar Creek due to BPA's risk of overspending its capital budget in '6.</t>
  </si>
  <si>
    <t>Expense Comments: [See footnote references: R1 (Capital), R18 (wildlife)]
Capital Comments: Change in scheduling of annual budget is due to timing of acquisitions.</t>
  </si>
  <si>
    <t>Expense Comments: Budget contingent on favorable ISRP and Council review of revised proposal.
[See footnotes: R1 (Capital), R9 (ISRP Not Fundable), R18 (wildlife)]
Capital Comments: Project decision is contingent on favorable ISRP and Council review of revised proposal.</t>
  </si>
  <si>
    <t>Expense Comments: See footnote references: R1 (Capital), R18 (wildlife).
Capital Comments: Negotiation of an MOA is underway.</t>
  </si>
  <si>
    <t>Expense Comments: Budget reflects capitalization of some previously expensed actions (e.g., piping),
[See footnote reference: R1 (Capital)]
Capital Comments: Consistent with overall FY6 for project.</t>
  </si>
  <si>
    <t>Expense Comments: See footnote reference: R14 (DNF).
Capital Comments: NA</t>
  </si>
  <si>
    <t>Expense Comments: Requires an expense budget or pre-acquisition functions to support capital acquisition funds.  
[See footnote references: R1 (Capital), R9 (ISRP not fundable)]
Capital Comments: Expense budget is for pre-acquisition functions that support capital acquisition funds. Negotiation of MOA is underway.</t>
  </si>
  <si>
    <t>Expense Comments: See footnote reference: R1 (Capital).
Capital Comments: BPA's decision to fund the project at $88, per year reflects FY6 funding level.</t>
  </si>
  <si>
    <t>Expense Comments: No EXPENSE
[See footnote reference: R1 (Capital)]
Capital Comments: Out-year budgets may be revised depending on construction initiation date.</t>
  </si>
  <si>
    <t>Expense Comments: No resident fish crediting mechanism to use expense funds for pre-acquisition activities and capital funds for land purchases.  
[See footnote reference: R8 (In Lieu).
Capital Comments: Project does not meet BPA's capital policy.</t>
  </si>
  <si>
    <t>Project will explore the need for further increases in production of SR Sockeye.  May be incorporated into new FCRPS BiOp, based on coordination/agreement among the parties.</t>
  </si>
  <si>
    <t>Change History</t>
  </si>
  <si>
    <t xml:space="preserve"> Artificial Production</t>
  </si>
  <si>
    <t xml:space="preserve"> Habitat</t>
  </si>
  <si>
    <t xml:space="preserve"> Wildlife</t>
  </si>
  <si>
    <t xml:space="preserve">  RM&amp;E</t>
  </si>
  <si>
    <t xml:space="preserve">  Data Management</t>
  </si>
  <si>
    <t xml:space="preserve">  Coordination</t>
  </si>
  <si>
    <t xml:space="preserve">  Sub-Basin Plans</t>
  </si>
  <si>
    <t>Expense Comments: [See footnote reference: R1 (Capital).
Capital Comments: Out-year budgets will be reviewed through the three-step process.</t>
  </si>
  <si>
    <t>Expense Comments: Budget reflects assumption of passing Phase I.  
[See footnote references: R3 (Close), R8 (In Lieu)]
Capital Comments: FY8 andFY9  are estimates that will be reviewed in the three-step process.</t>
  </si>
  <si>
    <t>The integration of science into management, decision-making and recommended actions is an essential task for resource managers. This phased and programmatic plan is the centerpiece for mitigation, recovery and conservation in the Okanogan R &amp; the Province</t>
  </si>
  <si>
    <t>Riparian projects are being proposed in the Entiat subbasin to benefit Upper Columbia spring Chinook, steelhead and bull trout.  Funding is requested for Tillicum Creek Fence and potential programmatic riparian projects.</t>
  </si>
  <si>
    <t>Project will address the lack of spatial distribution and abundance data for the Lower Clearwater River subpopulation of the Snake River Basin steelhead DPS through electrofishing surveys conducted at probabilistically located sites.</t>
  </si>
  <si>
    <t>This project would eliminate a dike; open an existing side channel and floodplain; reconnect a wetland; and use large woody debris and boulders to split flows. These would increase habitat complexity and create more dynamic habitats for listed salmonids.</t>
  </si>
  <si>
    <t>The goal of this project is to provide temporary upstream passage for bull trout at Albeni Falls Dam, Pend Oreille River.  Effectiveness of the action will be evaluated using RM&amp;E.</t>
  </si>
  <si>
    <t>BPA issued a solicitation in December 2005 to transfer key functions previously performed by the Fish Passage Center to be transferred to other existing and capable entities in the region with a continuity of the activities.  The solicitation included thr</t>
  </si>
  <si>
    <t xml:space="preserve">09 Budget - Capital </t>
  </si>
  <si>
    <t xml:space="preserve">08 Budget - Capital </t>
  </si>
  <si>
    <t xml:space="preserve">07 Budget - Capital </t>
  </si>
  <si>
    <t xml:space="preserve">09 Budget - Expense </t>
  </si>
  <si>
    <t xml:space="preserve">08 Budget - Expense </t>
  </si>
  <si>
    <t>07 Budget - Expense</t>
  </si>
  <si>
    <t>Determine if habitat restoration efforts in the lower Columbia River and estuary are achieving the recovery goals for coastal cutthroat trout, an indicator species, of reversing declining abundance trends and maintaining life history diversity.</t>
  </si>
  <si>
    <t>Being addressed in Council RM&amp;E discussion.  Placeholder needed pending outcome.</t>
  </si>
  <si>
    <t>Measure 3.9.3.5a  Compile and evaluate current and historical information on Pacific lamprey distribution, abundance and status within the Columbia River Basin.</t>
  </si>
  <si>
    <t>This effort is consistent with, and supportive of, the Tribal lamprey projects funded in the Columbia River Basin Accords.  See Section 3.9.2.  Mainstem hydropower dams delay and obstruct adult and juvenile fish passage.  Lack of knowledge is also a primary limiting factor for lamprey in the Columbia River Basin.</t>
  </si>
  <si>
    <t>Amendment 2.3.4C  Fund existing projects at levels adequate to implement management plans.</t>
  </si>
  <si>
    <t>Project goals are to restore natural recruitment, implement an interim aquaculture program until natural recruitment is restored, and continue to collect baseline stock assessment data to identify and evaluate restoration and management activities.</t>
  </si>
  <si>
    <t>Expense Comments: As per Council recommendation, Master Plan to be submitted no later than May 2007.</t>
  </si>
  <si>
    <t>Expense Comments: Contract at $536K.  Increase to secondary FY07 funding at $874K (which includes delayed maintenance) pending ISRP review of Lake Roosevelt Kokanee program and BPA's final decision to continue the project.  Budget increase in FY08 and 09 to finish major repair and maintenance backlog.  Reduce to maintenance after FY09.</t>
  </si>
  <si>
    <t>Expense Comments: Contract at $223,493. Increase to secondary FY07 budget level (which includes delayed maintenance) pending ISRP review of Lake Roosevelt Kokanee program and BPA's final decision to continue the project. Increases in out years are for delayed maintenance.</t>
  </si>
  <si>
    <t>Expense Comments: $80K moved to the overall Albeni Falls project consistent with Council recommendation to fund this project.</t>
  </si>
  <si>
    <t>Expense Comments: Funds needed for O&amp;M on lands previously owned by WDFW.   
[See footnote references: R8 (In Lieu), R18 (wildlife)]</t>
  </si>
  <si>
    <t>Expense Comments: See footnote references: R1 (Capital), R18 (wildlife).</t>
  </si>
  <si>
    <t>Expense Comments: Budget augmented to comply with environmental permitting and meet minimal monitoring to insure adequate carrying capacity for this ESA listed species.</t>
  </si>
  <si>
    <t>Expense Comments: See footnote reference: R18 (wildlife).</t>
  </si>
  <si>
    <t>Expense Comments: Reflects increase in O&amp;M for the number of screens added in the last few years.  
[See footnote reference: R8 (In Lieu)]</t>
  </si>
  <si>
    <t>Expense Comments: Restoration work cannot proceed on Clear Creek until bison grazing issues are addressed.  Consequently the initial FY07 contract will be reduced below full amount until Clear Creek bison grazing is addressed.</t>
  </si>
  <si>
    <t xml:space="preserve">Expense Comments: Move funds for coordination, planning, design and implementation to 2007-394-00 (Idaho Watershed Habitat Restoration - Lemhi County).  Bonneville will determine contractor(s) based on application of Council recommended project guidelines and restoration of ESA weak stock habitat. </t>
  </si>
  <si>
    <t>Comprehensive Assessment of Coho Salmon Restoration Efforts in the Mid-Columbia and Mid-Snake River Basins</t>
  </si>
  <si>
    <t>Kalispel Tribe Fish and Wildlife Coordination</t>
  </si>
  <si>
    <t>Columbia River Basin Journal</t>
  </si>
  <si>
    <t>Coordination Placeholder</t>
  </si>
  <si>
    <t>(blank)</t>
  </si>
  <si>
    <t>Coeur D'Alene Fish Habitat Acq</t>
  </si>
  <si>
    <t>Continued Riparian Buffer Projects on Couse/Tenmile and other Salmonid Bearing Streams in Asotin County.</t>
  </si>
  <si>
    <t>Protect &amp; Restore the Asotin Creek Watershed</t>
  </si>
  <si>
    <t>Yankee Fork Salmon River Dredge Tailings Restoration Project</t>
  </si>
  <si>
    <t>Restore Potlatch R Watershed</t>
  </si>
  <si>
    <t>Latah County Soil &amp; Water Conservation District (SWCD)</t>
  </si>
  <si>
    <t>Lapwai Cr Anadromous Habitat</t>
  </si>
  <si>
    <t>Monitor sub adult and adult bull trout passage through Lower Granite, Little Goose and Lower Monumental juvenile bypass facilities.</t>
  </si>
  <si>
    <t>Preserving/Enhancing Bull Trout and Westslope Cutthroat Trout within the Upper Pend Oreille Basin.</t>
  </si>
  <si>
    <t>Steelhead Spawning Ground Surveys, Flow, and Temperature Monitoring of Small Tributaries of the Upper Middle Mainstem Columbia River.</t>
  </si>
  <si>
    <t>Assessment of Interactions between Hatchery and Wild Summer Steelhead in the John Day River Subbasin</t>
  </si>
  <si>
    <t>Chum Salmon Evaluations Within Bonneville Reservoir</t>
  </si>
  <si>
    <t>Abiotic and Biotic Factors Affecting the Success of Reintroductions of Anadromous Salmonids in Cle Elum Lake, Washington</t>
  </si>
  <si>
    <t>Lake Pend Oreille Invasive Fish</t>
  </si>
  <si>
    <t>Use of drift nets to monitor production and limiting factors in recruitment of larval Pacific lamprey</t>
  </si>
  <si>
    <t>Determine status of migratory bull trout in the South Fork Payette River.</t>
  </si>
  <si>
    <t>Pit Tagging Wild Chinook</t>
  </si>
  <si>
    <t>Research, monitoring, and evaluation of emerging issues and measures to recover the Snake River fall Chinook salmon ESU</t>
  </si>
  <si>
    <t>M&amp;E Statistical Support For Life-Cycle Studies</t>
  </si>
  <si>
    <t>Snake River Sockeye Salmon Habitat and Limnological Monitoring</t>
  </si>
  <si>
    <t>Idaho Natural Production Monit</t>
  </si>
  <si>
    <t>Investigate Life History Of Spring Chinook Salmon and Summer Steelhead in the Grande Ronde River Subbasin</t>
  </si>
  <si>
    <t>Survival Estimates for the Passage of Juvenile Salmonids Through Snake and Columbia River Dams and Reservoirs</t>
  </si>
  <si>
    <t>Research to advance hatchery reform, including captive broodstocks</t>
  </si>
  <si>
    <t>Pacific Lamprey Research and Restoration Project</t>
  </si>
  <si>
    <t>Provide continued operation and maintenance on previously installed fencing and instream habitat, monitor the success of all restoration efforts, and begin implementation to improve instream habitat complexity within the Fifteenmile Creek Subbasin.</t>
  </si>
  <si>
    <t>Provide precise measurements of survival of juvenile salmon as they migrate through dams and reservoirs in the Snake and Columbia Rivers and relate to adult returns.</t>
  </si>
  <si>
    <t>Restore stream channel to a functioning system by establishing riparian shrub community on Red River within Red River WMA. Restoration critical to the development of high quality fish &amp; wildlife habitat and streambank stabilization.</t>
  </si>
  <si>
    <t>To date, it appears that no one has considered mortality of juvenile salmonid through the FCRPS via lock passage.  This proposal seeks to address this gap in our understanding of juvenile salmonid mortality through a lockage.</t>
  </si>
  <si>
    <t>This proposal aims to study the nurtient recycling question:  Does the decline of Idaho’s Sockeye contribute to ecosystem stress in the upstream habitat where their marine-derived nutrients were historically deposited?</t>
  </si>
  <si>
    <t>An investigation is proposed to consider the biological and economic attributes of a temperature-control structure which could be installed at Idaho Power’s Brownlee Dam</t>
  </si>
  <si>
    <t>The objective of this proposal is to reduce the uncertainty concerning reservoir sediment being redepoisted downstream, were the Lower Snake to be restored to a free-flowing river.</t>
  </si>
  <si>
    <t>It is proposed here that a thorough survey be performed to investigate the current level of employment that is dependent upon the continued existence of the Lower Snake Reservoirs.</t>
  </si>
  <si>
    <t>Proposed here is a review of ACOE plans that would allow irrigation to continue in its present state if Lower Snake Reservoirs were removed.  A pipeline along the current shoreline of Ice Harbor reservoir will be considered and compared to the ACOE plan</t>
  </si>
  <si>
    <t>The Lower Columbia Fish Enhancement Group seeks program-level support to expand its community-based salmon and steelhead habitat restoration program and activities directly linked to implementation of Sub-Basin and Recovery Plan Priorities.</t>
  </si>
  <si>
    <t>A study is proposed to investigate the concerns surrounding the loss of the Lower Snake Reservoir shipping channel, in the event that these reservoirs were to be removed which may be deemed necessary for the recovery of Idaho's anadromous fish.</t>
  </si>
  <si>
    <t>A competition is proposed to engineering students where entrants will consider the costs associated with removal of Lower Snake River dams.  The breaching of these four dams may be deemed necessary for the recovery of Idaho's anadromous fish.</t>
  </si>
  <si>
    <t>This proposal seeks to investigate the purported flood control benefits of the Lower Snake River dams and discuss and summarize the flooding risk of these impoundments.</t>
  </si>
  <si>
    <t>This proposal will use power production and energy market modelling software to project revenue effects of the BPA should Lower Snake Dams be removed.  The breaching of these four dams may be deemed necessary for the recovery of Idaho's anadromous fish.</t>
  </si>
  <si>
    <t>Complete value engenering study, final design, acquire environmental permits and construct a fish ladder and temperature control curtain at Clear Lake Dam; restore habitat diversity, productivity, and extend the range of bull trout. Cost share with USBR</t>
  </si>
  <si>
    <t>This research, demonstration, and education project on the environmenal impacts of flowering rush and yellowflag iris on wetland and aquatic habitats will help determine the biological potential and identify the future impact and test control measures.</t>
  </si>
  <si>
    <t>Observations and modeling of the effects of waves and currents on sediments in kokanee spawing habitat in Lake Pend Oreille, ID. The long-term goal is to provide tools to manage lake levels &amp; shoreline sediments to optimize habitat for bull trout forage.</t>
  </si>
  <si>
    <t>All available collection records will be examined for accuracy, species identifications will be checked, and location and date of collection will be recorded.  Species occurrence data will be plotted in a GIS and made available online.</t>
  </si>
  <si>
    <t>Implement a non-regulatory, basin-wide effort to involve landowners in restoration and protection projects in priority areas identified in Yakima Subbasin Plan.  Work includes riparian planting, fencing, fish passage, and instream habitat improvements.</t>
  </si>
  <si>
    <t>Our study seeks to identify the factors that contribute to changes in life history timing, growth, and survival of fall Chinook salmon juveniles so that decisions on hydrosystem operation and supplementation can be made informatively.</t>
  </si>
  <si>
    <t>Provides basic infrastructure for all PIT tag related projects in Columbia River Basin. Operates and maintains long-term data repository for PIT tag information,.Operates and maintains permanent PIT tag interrogation sites. Supports other PIT research.</t>
  </si>
  <si>
    <t>The Lake Roosevelt Rainbow Trout Habitat/Passage Improvement Project is a resident fish substitution project to mitigate for anadromous fish losses above Chief Joseph and Grand Coulee Dams.  The goal of the project is to increase natural production.</t>
  </si>
  <si>
    <t>The Northern Pikeminnow Management Program is designed to remove predator-sized northern pikeminnows at an annual rate of 10-20%, resulting in the restructuring of their population which modeling shows could reduce  predation on juvenile salmonids by 50%.</t>
  </si>
  <si>
    <t>Improve monitoring and evaluation capabilities by developing state-of-the-art study designs and analysis tools to estimate juvenile and adult salmonid survival and survival relationships.  Provide statistical guidance to investigators in the Northwest.</t>
  </si>
  <si>
    <t>Salmonid Monitoring and Evaluation: Provide ecological information and technical services to decision makers in support of adaptive management for sustainable restoration, conservation, and preservation of salmonid and aquatic resources.</t>
  </si>
  <si>
    <t>The goal of the Idaho Supplementation Studies is to evaluate supplementation as a recovery/restoration strategy for spring/summer Chinook salmon in Idaho. The project is a multi-agency effort, covering 30 streams throughout the Salmon and Clearwater subba</t>
  </si>
  <si>
    <t>Direct and indirect estimates of reproductive success.  Estimate selection gradients in hatchery and wild.  Monitor changes in hatchery, natural (supplemented), and wild (unsupplemented) populations.  Evaluate effectiveness of hatchery supplementation</t>
  </si>
  <si>
    <t>This YKFP Design &amp; Construction proposal identifies facilities required to implement YKFP supplementation efforts and to successfully monitor results.</t>
  </si>
  <si>
    <t>Proposal provides for all YN management functions associated with the Yakima/Klickitat Fisheries Project including project planning, O&amp;M, research, data management, and habitat improvement and acquisition actions in the Klickitat Subbasin.</t>
  </si>
  <si>
    <t>The Willamette Flow Management project will identify environmental flow requirements for the Willamette River and its tributaries and design and test alternative flow releases from Corps and EWEB dams to achieve more natural flow regimes.</t>
  </si>
  <si>
    <t>Produce an Operational Loss Assessment Tool to estimate aquatic, riparian and associated terrestrial ecological losses due to Libby Dam operations in the Kootenai River floodplain and is applicable to other post-development large river-floodplain systems.</t>
  </si>
  <si>
    <t>NA</t>
  </si>
  <si>
    <t>This is for on-going coordination within the Council's CBF&amp;W Program; and for operation, maintenance, monitoring and evaluation at wildlife mitigation properties previously acquired with BPA funding, for the Southern Idaho Wildlife Mitigation project.</t>
  </si>
  <si>
    <t>The O &amp; M sub-proposal currently covers the following YKFP fish production and research facilities: the Cle Elum Supplementation and Research Facility (CESRF), the Prosser Fish Facility, and the Marion Drain Fish Facility.</t>
  </si>
  <si>
    <t>Increase juvenile Yellowstone cutthroat trout recruitment and survival in the South Fork of the Snake River by minimizing entrainment losses and side channel stranding mortality, and by restoring tributary habitat.</t>
  </si>
  <si>
    <t>In this proposal, Trout Unlimited will coordinate a planning effort to create a sub-basin plan for the Blackfoot River sub-basin.</t>
  </si>
  <si>
    <t>The Montana Water Trust proposes to coordinate the subbasin planning process in the Bitterroot Watershed during FY 2007-2009.  We will work with local, state, federal, and tribal groups, as well as the public, to complete an effective plan.</t>
  </si>
  <si>
    <t>The project scope is to implement high priority action items to maintain, enhance and restore fish habitat and fish passage in the priority stream segments of the Upper Salmon Basin area within the administrative boundaries of the Custer SWCD.</t>
  </si>
  <si>
    <t>The project replaces marine derived nutrients using salmon carcasses and salmon carcass analogs in the Boise-Payette-Weiser subbasins.  Aquatic and terrestrial effects of nutrient treatements will be monitored using isotope and lipid analysis.</t>
  </si>
  <si>
    <t>Establish captive broodstocks of Redfish Lake sockeye salmon. Spawn captive adults to produce eggs, juveniles, and adults for reintroduction and future broodstock needs. Evaluate juvenile out-migration and adult returns by release option.</t>
  </si>
  <si>
    <t>This project restores, protects and enhances steelhead spawing and rearing habitat in the Lapwai Creek Watershed.  Information is collected to fill data gaps and BMPs are installed on agricultural and forestlands to achieve biological objectives.</t>
  </si>
  <si>
    <t>Proposal will be for continued Wildlife Mitigation O&amp;M and enhancement for lands acquired as partial mitigation for Grand Coulee Dam wildlife losses.  Project will focus on the management of existing and/or new lands acquired during the project period.</t>
  </si>
  <si>
    <t>Proposal funds installation of BMPs to address agricultural and forestry related habitat degradations.</t>
  </si>
  <si>
    <t>Section 3.6.2.3.1-5 Strategies and Measures (page 182).</t>
  </si>
  <si>
    <t>Amendment 2.1.5.7 (page 50) and 5.1.1 (page 635).</t>
  </si>
  <si>
    <t>Sections 4.3.1A.3 (page 250), 4.3.4D.3 (page 305), 4.4.1B.3 (page 333), and 4.7.4D.3 (page 487).</t>
  </si>
  <si>
    <t>Biological Benefits</t>
  </si>
  <si>
    <t>Sections 4.3.1A.2, 4.3.4D.2, 4.4.1B.2, and 4.7.4D.2 demonstrate a likely improved productivity and persistence of populations based on these actions.</t>
  </si>
  <si>
    <t>Section 3.4.3.3 Strategies and Measures (page 146).</t>
  </si>
  <si>
    <t>Section 3.4.3.2 demonstrates a minor biological benefit for habitat actions taken in the Umatilla subbasin for chinook and a significant biological benefit for steelhead.</t>
  </si>
  <si>
    <t>Section 2.1.5.1 Monitoring measures (page 43)</t>
  </si>
  <si>
    <t>The SMP is a key element in the fish and wildlife manager's ability to guide implementation actions and to evaluate implementation success.</t>
  </si>
  <si>
    <t>Measure 3.3.4.3.11 (page 129)</t>
  </si>
  <si>
    <t>Improving, testing, and applying a transparent method for developing an efficient habitat action list using multiple models.  The proposed project builds on a decision support system that has successfully been applied in the Lewis River basin.</t>
  </si>
  <si>
    <t>Enumerate bull trout passage through Lower Snake River dams' juvenile bypass systems. Evaluate as a potential source of take through the incidental barging of migratory bull trout. Determine most likely origin of bull trout utilizing these facilities.</t>
  </si>
  <si>
    <t>Conduct a trophics dynamic project using conventional fish capture methods, bioenergetics modeling and stable isotope analysis as well as mobile hydroacoustics surveys to quantify the impacts of predators on salmonids within the Mid-Columbia</t>
  </si>
  <si>
    <t>A new, competitive, incentive-based grant program, adiminstered by WDFW, will be developed to provide financial assistance to private landowners for implementation of priority objectives and strategies of the Upper Columbia Subbasin Plan.</t>
  </si>
  <si>
    <t>The Lower Columbia Fish Enhancement Group seeks program-level support to continue community-based salmon and steelhead habitat restoration program and activities directly linked to implementation of Sub-Basin and Recovery Plan Priorities.</t>
  </si>
  <si>
    <t>Working in cooperation with the Colville National Forest, we will install off-stream water sources for livestock grazing on National Forest land in the northeast corner of Ferry County. This will improve water quality, and enhance upland game range.</t>
  </si>
  <si>
    <t>The goal of the proposed project is to reconnect and maximize isolated salmonid habitat in the North Fork Toutle River watershed upstream of the Sediment Retention Structure (SRS).</t>
  </si>
  <si>
    <t>Assessment of feasibility of reintroduction above non-FCRPS dams; fishery managers, BIA, other hydro operators authorized/required to perform; need cost share or other remedy.</t>
  </si>
  <si>
    <t>Evaluation of mainstem spawning potential downstream of 4 FCRPS lower snake dams.</t>
  </si>
  <si>
    <t>Zelinsky, Benjamin</t>
  </si>
  <si>
    <t>M&amp;E for effectiveness of a variety of estuary projects (not just BPA-funded estuary projects); other estuary project producers authorized/required to evaluate effectiveness; query whether cost-share here is sufficient.</t>
  </si>
  <si>
    <t>Offstream water sources on NFS land for grazing mitigation; assume covered by FS MOU</t>
  </si>
  <si>
    <t xml:space="preserve">ISRP fundable qualified:   Use increase in funding to more fully develop the plans as per the ISRP comments to complete the assessments, evaluation of livestock exclusion alternatives, and monitoring plans.  Review with Bonneville during contracting.  Bonneville should address comment about Tillicum Creek fencing costs during contracting. </t>
  </si>
  <si>
    <t>Dike removal, LWD install, assume no entity already required</t>
  </si>
  <si>
    <t xml:space="preserve">Sponsors must submit a brook trout impact analysis to the Council and if the Council decides it is warrented, develop and submit a management plan for Council review before receiving any funds.  </t>
  </si>
  <si>
    <t>Replace existing infrastructure to meet fish passage standards; irrigation district authorized/required to do</t>
  </si>
  <si>
    <t>With available funding the recommendation is to fund at $250,000 per year for work in the Pahsimeroi.</t>
  </si>
  <si>
    <t>Channel realignment, LWD etc on private lands</t>
  </si>
  <si>
    <t>Habitat to address fish/wildlife losses, but not related to FCRPS dam (Warm Springs dam), grazing; another entity authorized/required to address (eg non FCRPS, livestock owners, range managers)</t>
  </si>
  <si>
    <t>Address ISRP concerns during contracting.  See also Programmatic Issue: habitat m&amp;e.</t>
  </si>
  <si>
    <t>Anadromous fish habitat acquisition</t>
  </si>
  <si>
    <t>Consider funding out of land/water acquisition project.</t>
  </si>
  <si>
    <t>Logan Valley/Stanbro Ranch acquisition, mitigation for nonFCRPS dam (Warm Springs) and blockage by Hells Canyon complex, other entities authorized if not required (Idaho Power, Reclamation, irrigation districts).  Resolution if cost share from one or more of these entities of reasonable level.  Alternatively, could be acquired for wildlife mitigation, if regional parties place priority on it and accept it for mitigation of Middle Snake or other FCRPS projects (Lower Snake wildlife mitigation already accomplished).</t>
  </si>
  <si>
    <t>O&amp;M on BPA-funded wildlife mitigation site; assume requested funds consistent with terms of MOA. Upon review, BPA concerned that funding is being applied in lieu of state funding; will need additional cost share or other resolution. Rating changed from a "1" to a "2.3".</t>
  </si>
  <si>
    <t xml:space="preserve">Bonneville preliminary designation of  "in lieu".  See issue memo.   Expense portion.  See capital budget for capital recommendation.  Budget addresses pre-acquisition activities.  ISRP Fund in Part.  Funding for the element of the project that would construct fishery ponds is contingent upon favorable ISRP and Council review of a revised proposal.  Bonneville preliminary designation of  "in lieu".  See issue memo.   No fish crediting mechanism available - BPA will not capitalize acquisition for fish.  Capital component. 
</t>
  </si>
  <si>
    <t xml:space="preserve">Upgrade irrigation systems for efficiency; assuming no order/requirement to do so </t>
  </si>
  <si>
    <t xml:space="preserve"> 2007 Revised Budget: FTE reduced, complete culvert survey in Little Slate remains unchanged, reduced road decommissioning and culvert replacement (contingent on supplemental funding).</t>
  </si>
  <si>
    <t xml:space="preserve">Addressing impacts of grazing/irrigation on private lands; assuming covered by BOR MOU </t>
  </si>
  <si>
    <t>Removal of FS dam impacting listed steelhead; FS already authorized/required to remove (see NEPA ROD), but assume covered by MOA</t>
  </si>
  <si>
    <t>Pikeminnow predator control; direct mitigation for FCRPS.</t>
  </si>
  <si>
    <t>Anadromous fish habitat acquisition (addressing irrigation impacts/Wapatox etc)</t>
  </si>
  <si>
    <t>Wildlife HUs; note too fish interests</t>
  </si>
  <si>
    <t>Non-native fish suppression, fishery managers authorized/required</t>
  </si>
  <si>
    <t xml:space="preserve">ISRP fundable in part:Fund consistent with ISRP comments - fund objective 2 (Manage Nonnative Species), and not objective 1.    </t>
  </si>
  <si>
    <t>Culvert replacement, non-federal lands ID, others authorized/required (i.e, IDL)</t>
  </si>
  <si>
    <t>Offsite habitat improvements/restoration, multiple activities, multiple entities with authority or requirement to fund</t>
  </si>
  <si>
    <t>Culvert removal, road improvements on FS and other lands; assume covered by BPA-FS MOU</t>
  </si>
  <si>
    <t>This proposal is to conduct Habitat Evaluation Procedures (HEP)independently and/or with assistance from W/L managers on extant and new mitigation project lands and to provide technical oversight, review, and/or audit of current/past HEP data.</t>
  </si>
  <si>
    <t>Operation of the adult salmonid trap in the fish ladder at Lower Granite Dam.</t>
  </si>
  <si>
    <t>Completion of, and operation/maintenance for, six wetland enhancement construction projects initiated with BPA funding (MOA and FY06 contract) on the Desert Wildlife Area.</t>
  </si>
  <si>
    <t>This study addresses juvenile salmon use of shallow water habitats (0-5 m) and develops acoustic telemetry protocols for action effectiveness research in Columbia R. tidal freshwater between Portland and Bonneville (RM 110-146).</t>
  </si>
  <si>
    <t>A large-scale array is being constructed that will allow establishing ocean movements and survival of Columbia R salmon directly for the first time.  This proposal describes the application of this technology to several key resource management issues.</t>
  </si>
  <si>
    <t>A principal habitat and biodiversity informational source for ecoprovinces and subbasins within the Columbia River Basin, within the region it is considered  a "Key Informational Source",  "Best Available Science", and as "Best Practices".</t>
  </si>
  <si>
    <t>We will continue and complete the project. We use a genetic analysis of wild and hatchery-origin Snake R. fall Chinook to estimate relative reproductive success. These data will assist assessment of hatchery Chinook effects on productivity and recovery.</t>
  </si>
  <si>
    <t>Our proposed study will directly measure the reproductive success of natural-origin, hatchery-origin, and reconditioned kelt steelhead in natural streams.  This will yield quantitative data replicated geographically and temporally.</t>
  </si>
  <si>
    <t>Joint operations with Yakama Nation to determine and 
evaluate anadromous salmon and bull trout population baselines within Klickitat River.</t>
  </si>
  <si>
    <t>We will continue estimating the fitness of fish from traditional and from supplementation hatcheries (relative to the fitness of natural-origin fish) when breeding in the wild.  New data to include F2 offspring and 2nd supplementation stock.</t>
  </si>
  <si>
    <t>We propose to continue our quantitative evaluation of the relative reproductive success and survival of naturally spawning hatchery and natural origin spring Chinook salmon in the Wenatchee River watershed above Tumwater Dam.</t>
  </si>
  <si>
    <t>Determine if downstream migration through three Snake River dams and reservoirs results in extra or delayed mortality in Snake River yearling Chinook salmon smolts as hypothesized during the PATH process.</t>
  </si>
  <si>
    <t>Evaluate the individual reproductive success of naturally spawning hatchery steelhead relative to that of native wild steelhead using genetic tools and methods.</t>
  </si>
  <si>
    <t>CSMEP seeks to undertake additional metadata inventories of Columbia subbasin fish data, expand their strength and weaknesses analyses of this existing data, and broaden their collaborative design of improved M&amp;E methods for the Columbia RIver Basin.</t>
  </si>
  <si>
    <t>University of Idaho - Aquaculture Research Institute</t>
  </si>
  <si>
    <t>Documentation of food-web linkages in the mainstem Columbia River – towards understanding the role of invasive species and establishing a baseline trophic state</t>
  </si>
  <si>
    <t>Investigating Juvenile Salmonid Mortality Associated with Lock Flushing</t>
  </si>
  <si>
    <t>bluefish.org</t>
  </si>
  <si>
    <t>Does the Decline of Idaho’s Sockeye Salmon Correlate with a Mountain Beetle Infestation?</t>
  </si>
  <si>
    <t>Cooler Temperatures for Federally Controlled Reservoirs</t>
  </si>
  <si>
    <t>Investigating Reservoir Sediment Concerns of a Restored Free-Flowing Lower Snake River</t>
  </si>
  <si>
    <t>Umatilla River Basin Stream Temperature Monitoring</t>
  </si>
  <si>
    <t>Control of BKD by Inactivation of the Renibacterium salmoninarum Sortase Enzyme as an Alternative to Antibiotics</t>
  </si>
  <si>
    <t>Effect of Elevated Water Temperature and Gas Supersaturation on Bull Trout Reproduction and Growth.</t>
  </si>
  <si>
    <t>Abernathy Fish Tech. Center</t>
  </si>
  <si>
    <t>Investigation of the Relative Reproductive Success of Stray Hatchery and Wild Steelhead and the Influence of Hatchery Strays on Natural Productivity in the Deschutes River Subbasin</t>
  </si>
  <si>
    <t>Albeni Falls Dam Operational Loss Assessment of Riparian Ecological Function in the Pend Oreille River Ecosystem</t>
  </si>
  <si>
    <t>WRIA-Based Restoration Project Feasibility Assessment and Prioritization, Kalama River</t>
  </si>
  <si>
    <t>Inventory and Assess Fish Passage and Screening Needs in the Willow Creek Watershed</t>
  </si>
  <si>
    <t>Morrow County Soil &amp; Water Conservation District (SWCD)</t>
  </si>
  <si>
    <t>Ecosystem Economics Model for Willamette Basin Restoration and Conservation</t>
  </si>
  <si>
    <t>Investigate genetic parentage analysis techniques to estimate spawner abundance in ESA-listed steelhead populations</t>
  </si>
  <si>
    <t>Timing and survival of PIT tagged juvenile fall Chinook from the Hanford Reach.</t>
  </si>
  <si>
    <t>Migration and homing ecology of supplemented and wild spring Chinook salmon.</t>
  </si>
  <si>
    <t>Effects of short-term flow fluctuations on salmon migration</t>
  </si>
  <si>
    <t>Oak Ridge National Laboratory</t>
  </si>
  <si>
    <t>Oregon Plan Monitoring of Steelhead Status, Trend, and Habitat in the Grande Ronde River Subbasin.</t>
  </si>
  <si>
    <t>A multidisciplinary collaborative approach to aquatic habitat monitoring &amp; evaluation in the Walla Walla Subbasin</t>
  </si>
  <si>
    <t>A Proposal to Expand Current Juvenile Salmonid Monitoring in the Columbia Estuary Province to Meet the Monitoring Needs Identified in the Lower Columbia Salmon Recovery and Subbasin Plan.</t>
  </si>
  <si>
    <t>Lower Columbia River Wild Coho DNA Stock Identification Proposal</t>
  </si>
  <si>
    <t>Fish Friendly Inc.</t>
  </si>
  <si>
    <t>Crims Island Habitat Restoration</t>
  </si>
  <si>
    <t>Monitoring resident salmonid populations and the aquatic food web in the upper Icicle Creek sbubasin of the Wenatchee River basin.</t>
  </si>
  <si>
    <t>Quantitative and effective analysis of Columbia River Chinook salmon (Oncorhynchus tshawytscha) and steelhead (O. mykiss) population viability.</t>
  </si>
  <si>
    <t>Shrubsteppe Habitat Acquisition for Terrestrial Species in Need of Conservation in the Upper Mid-Columbia Subbasin.</t>
  </si>
  <si>
    <t>Fifteenmile Subbasin Efficient Irrigation Technology</t>
  </si>
  <si>
    <t>Protect and Restore the Joseph Creek Watershed</t>
  </si>
  <si>
    <t>UPA Project - Methow Valley Irrigation District East Diversion Dam Replacement</t>
  </si>
  <si>
    <t>Methow Valley Irrigation District</t>
  </si>
  <si>
    <t>Protect and Restore the Middle Lochsa</t>
  </si>
  <si>
    <t>Protect and Restore the Imnaha Subbasin</t>
  </si>
  <si>
    <t>Wilson Creek Relocation and Rehabilitation</t>
  </si>
  <si>
    <t>Central Washington University</t>
  </si>
  <si>
    <t>UPA Project - Programmatic Habitat Complexity Projects in the Methow River Subbasin</t>
  </si>
  <si>
    <t>Idaho Watershed Habitat Restoration Project via Custer Soil and Water Conservation District</t>
  </si>
  <si>
    <t>Conservation and Recovery of Endangered Species Act Listed Floodplain Fishes in the Willamette Basin, with Emphasis on Oregon Chub</t>
  </si>
  <si>
    <t>US Fish &amp; Wildlife Service (USFWS)</t>
  </si>
  <si>
    <t>Hamilton Creek Stabilization and Habitat Rehabilitation</t>
  </si>
  <si>
    <t>Okanagan River Restoration Initiative:  Phases IV &amp; V</t>
  </si>
  <si>
    <t>Okanagan Nation Alliance</t>
  </si>
  <si>
    <t>UPA Wenatchee Subbasin Access Proposal</t>
  </si>
  <si>
    <t>Deschutes Cooperative Stream Flow Restoration</t>
  </si>
  <si>
    <t>Deschutes Soil and Water Conservation District</t>
  </si>
  <si>
    <t>Acquire Land to Protect Critical Habitat in the Upper Lochsa</t>
  </si>
  <si>
    <t>Camas Slough/Lower Washougal River Realignment</t>
  </si>
  <si>
    <t>McKenzie Canyon Irrigation Project</t>
  </si>
  <si>
    <t>Deschutes River Conservancy</t>
  </si>
  <si>
    <t>Entiat River - UPA - Knapp-Wham Hanan Detwiler Irrigation System Consolidation Project.</t>
  </si>
  <si>
    <t>UPA Wenatchee Subbasin Complexity Proposal</t>
  </si>
  <si>
    <t>Gardena Farms Irrigation District Irrigation Efficiency and Instream Flow Project</t>
  </si>
  <si>
    <t>Gardena Farms Irrigation District</t>
  </si>
  <si>
    <t>Expense Comments: Project incorporates two other projects (199801700 and 200736500).  
[See footnote reference: R1 (Capital)]
See 2007-397-00 for Capital Component</t>
  </si>
  <si>
    <t>Expense Comments: Projects combined under this project number are 1994-015-00, 2007-268-00, and 2007-394-00
Capital Comments: Projects combined under this project number are 1994-015-00, 2007-268-00, and 2007-394-00</t>
  </si>
  <si>
    <t>Expense Comments: Projects combined under this project number are 1998-017-00, 1998-018-00, and 2007-365-00
Capital Comments: Projects combined under this project number are 1998-017-00, 1998-018-00, and 2007-365-00</t>
  </si>
  <si>
    <t>On-going project to continue implementation of prioritized habitat protection on private property for ESA listed steelhead, Chinook salmon and bull trout as identified in the Asotin Subbasin Plan.  Cost share provided by private landowners &amp; other sources</t>
  </si>
  <si>
    <t>The goal of this project is to assess the status of anadromous salmonid populations in the Asotin Creek watershed. This project implements the RM&amp;E criteria in the Asotin Subbasin Plan for ESA-listed species, primarily steelhead trout, and Chinook salmon.</t>
  </si>
  <si>
    <t>We seek BPA funding to continue our riparian buffer position.  This job entails making 10-15 year contracts with private landowners to establish riparian areas.  Non-BPA monies  are then leveraged to develop, maintain and enhance fish and wildlife resourc</t>
  </si>
  <si>
    <t>This project will focus on restoring approximately 1/2 mile of Crow Creek to a more proper functioning channel.  Work will include extensive revegetation, reconstruction of the channel to more natural conditions, and addition of habitat structures.</t>
  </si>
  <si>
    <t>This project involves the replacement of fish barrier culverts with fish passable bridges.  This will make available existing fish habitat.</t>
  </si>
  <si>
    <t>This project seeks to determine the effect of  sublethal stress on growth and reproduction of bull trout. This project will fill a data gap concerning the effect of environmental stress on bull trout performance and individual fitness.</t>
  </si>
  <si>
    <t>We propose to determine the number of stray hatchery steelhead entering Bakeoven and Buck Hollow creeks, degree of introgression between hatchery and natural fish, relative reproductive success, and the influence of hatchery fish on natural productivity.</t>
  </si>
  <si>
    <t>Staff central analytical group to provide technical support to state and federal fishery managers.</t>
  </si>
  <si>
    <t>This proposal seeks to protect the critical habitat in the upper Lochsa by working with the Rocky Mountain Elk Foundation to aquire 40,640 acres of land at risk of development.</t>
  </si>
  <si>
    <t>Assess the operational loss of Pend Oreille River floodplain ecological functions and processes from Albeni Falls Dam.</t>
  </si>
  <si>
    <t>Locate data sources for marine and freshwater sport and commercial harvests, including hatchery contribution rates to fisheries and percentages of hatchery fish straying onto natural spawning grounds.  Build a comprehensive database schema to store data.</t>
  </si>
  <si>
    <t>Detailed information on habitat restoration projects is maintained by the multiple sources of project funding, but there is currently no way to review consolidated information in a common format. This will obtain data across agencies and disseminate.</t>
  </si>
  <si>
    <t>Need to correct pre-mature in-lieu decision by B PA.</t>
  </si>
  <si>
    <t>This project is considered critical and essential to the Shoshone Paiute Tribe.</t>
  </si>
  <si>
    <t>A research program to determine the behavioral differences in wild and integrated hatchery steelhead populations, identify mechanisms that cause differences between populations, determine their consequences, and inform science-based hatchery reforms.</t>
  </si>
  <si>
    <t>Develop and test improved protocols for monitoring fine sediment in salmonid habitat.</t>
  </si>
  <si>
    <t>Develop an aquatic-riparian model that predicts dynamics of streams and riparian zones, the potential distribution of salmonid habitat in watersheds, the potential for passive management to meet restoration goals, and the effects of management decisions.</t>
  </si>
  <si>
    <t>This project mitigates the impacts of Hungry Horse Dam on downstream aquatic environments within the Flathead Indian Reservation.  It includes components of monitoring, research, and implementation.</t>
  </si>
  <si>
    <t>Hungry Horse Mitigation - Stocking of Offsite Waters - Creston NFH</t>
  </si>
  <si>
    <t>Creston NFH</t>
  </si>
  <si>
    <t>Spokane Tribal (Galbr Sprgs) H</t>
  </si>
  <si>
    <t>Spokane Tribe</t>
  </si>
  <si>
    <t>Sherman Creek Hatchery - O&amp;M</t>
  </si>
  <si>
    <t>Washington Department of Fish and Wildlife (WDFW)</t>
  </si>
  <si>
    <t>Redfish Lake Sockeye Salmon Captive Broodstock Program</t>
  </si>
  <si>
    <t>Idaho Department of Fish &amp; Game</t>
  </si>
  <si>
    <t>Redfish Lake Sockeye Salmon Captive Broodstock Rearing and Research</t>
  </si>
  <si>
    <t>National Oceanic &amp; Atmospheric Administration (NOAA)</t>
  </si>
  <si>
    <t>Select Area Fisheries Enhancement Project</t>
  </si>
  <si>
    <t>Columbia Estuary</t>
  </si>
  <si>
    <t>Lake Roosevelt Rainbow Trout N</t>
  </si>
  <si>
    <t>Lake Roosevelt Development Association</t>
  </si>
  <si>
    <t>Resident Fish Substitution Program</t>
  </si>
  <si>
    <t>Duck Valley Fisheries Project – Operations, Maintenance, Monitoring and Evaluation</t>
  </si>
  <si>
    <t>Shoshone Paiute Tribes</t>
  </si>
  <si>
    <t>Middle Snake</t>
  </si>
  <si>
    <t>Mid-Columbia Coho Restoration Project</t>
  </si>
  <si>
    <t>Columbia Cascade</t>
  </si>
  <si>
    <t>Johnson Creek Artificial Propagation Enhancement Project</t>
  </si>
  <si>
    <t>UPA Project - Methow Basin Riparian Enhancement</t>
  </si>
  <si>
    <t>Methow Salmon Recovery Foundation</t>
  </si>
  <si>
    <t>Mid-Columbia Trophic Dynamics Project</t>
  </si>
  <si>
    <t>North Fork Toutle River Fish Passage</t>
  </si>
  <si>
    <t>Steward and Associates</t>
  </si>
  <si>
    <t>Upper Columbia Landowner Incentive Program</t>
  </si>
  <si>
    <t>Kalispell Riparian Road Removal</t>
  </si>
  <si>
    <t>UPA Wenatchee Passage Program</t>
  </si>
  <si>
    <t>Chelan County Natural Resources Department</t>
  </si>
  <si>
    <t>Lower Columbia Fish Enhancement Group Community-Based Multi-Sub-Basin Habitat Restoration Program</t>
  </si>
  <si>
    <t>Lower Columbia Fish Enhancement Group</t>
  </si>
  <si>
    <t>Kettle River Tributaries Riparian Habitat Improvement Project</t>
  </si>
  <si>
    <t>Ferry Conservation District</t>
  </si>
  <si>
    <t>Beebe Property Upland, Riparian, and Wetland Enhancements</t>
  </si>
  <si>
    <t>Transboundary Watershed Coordination in the Kootenai River Basin</t>
  </si>
  <si>
    <t>Kootenai River Network, Inc.</t>
  </si>
  <si>
    <t>Efficacy of carcass analogs for restoring the productivity of nutrient limited salmonid streams</t>
  </si>
  <si>
    <t>Columbia River Research Laboratory</t>
  </si>
  <si>
    <t>Basinwide</t>
  </si>
  <si>
    <t>Upper Lolo Creek Watershed Restoration</t>
  </si>
  <si>
    <t>US Forest Service: Lolo National Forest</t>
  </si>
  <si>
    <t>Entiat River - UPA - Stillwater Restoration Project</t>
  </si>
  <si>
    <t>Chelan County Conservation District (SWCD)</t>
  </si>
  <si>
    <t>Entiat River - UPA - Lower Entiat River Off-Channel Restoration Project</t>
  </si>
  <si>
    <t>IDL Pend Oreille Area Fish Passage #2</t>
  </si>
  <si>
    <t>Idaho Department of Lands</t>
  </si>
  <si>
    <t>Potlatch River Basin Conservation Easement</t>
  </si>
  <si>
    <t>Potlatch Corporation</t>
  </si>
  <si>
    <t>Deschutes Sub-basin Riparian Restoration through USDA Conservation Reserve Enhancement Program (CREP)</t>
  </si>
  <si>
    <t>Protect and Restore Slate Creek</t>
  </si>
  <si>
    <t>Stock Assessment for salmon, steelhead, and other fish species in Lower Crab Creek, Washington</t>
  </si>
  <si>
    <t>Characterizing stress responses in lampreys: assessments based on cDNA microarrays</t>
  </si>
  <si>
    <t>Project Compliance Monitoring</t>
  </si>
  <si>
    <t>XLSolutions</t>
  </si>
  <si>
    <t>Lower Columbia Slough Off-Channel and Floodplain Habitat Restoration Project - Phase Two</t>
  </si>
  <si>
    <t>Columbia Slough Watershed Council</t>
  </si>
  <si>
    <t>Manastash Instream Flow Enhancement</t>
  </si>
  <si>
    <t>Integrated Fruit Production in Fifteenmile and Hood River Subbasin Orchards</t>
  </si>
  <si>
    <t>Wyeast Resource Conservation &amp; Development Area Council</t>
  </si>
  <si>
    <t>Pend Oreille River Basin Watershed Protection and Enhancement Project</t>
  </si>
  <si>
    <t>Columbia Cascade Pump Screen Correction</t>
  </si>
  <si>
    <t>Mainstem, Middle Fork, John Day Rivers Fish Habitat Enhancement Project</t>
  </si>
  <si>
    <t>ODFW Blue Mountain Oregon Fish Habitat Improvement</t>
  </si>
  <si>
    <t>Juvenile Fish Screen Evaluations in Columbia Plateau Province</t>
  </si>
  <si>
    <t>Pacific Northwest National Laboratory</t>
  </si>
  <si>
    <t>White Sturgeon Mitigation and Restoration in the Columbia and Snake Rivers Upstream from Bonneville Dam</t>
  </si>
  <si>
    <t>This proposal supports design and construction of replacement YKFP M&amp;E facilities at Nelson Springs, WA.</t>
  </si>
  <si>
    <t>This project is intended to protect, enhance, and maintain wetland and riparian habitat in the Lake Creek drainage to provide a minimum of 760 HUs to credit against construction and inundation losses attributed to the Albeni Falls Dam.</t>
  </si>
  <si>
    <t>The Pend Oreille Wetlands project is a 600-acre property to partially mitigate for wildlife habitat losses due to the construction and inundation at Albeni Falls Dam.</t>
  </si>
  <si>
    <t>In an effort to fill a large information need, WDFW and USGS biologists propose to conduct extensive and intensive sampling for coastal cutthroat trout in subbassins of the Columbia River watershed above Bonneville Dam.</t>
  </si>
  <si>
    <t>The Northwest Power and Conservation Council (Council) directed the region to test, implement, and evaluate an interim summer operation, called for by the Mainstem Amendments, that implement new drafting limits at Hungry Horse and Libby Dams.</t>
  </si>
  <si>
    <t>Provide and enhance riparian and shrub-steppe habitats for focal species as partial mitigation for the habitat losses associated with the construction and inundation of the Grand Coulee, McNary and John Day hydroelectric dams.</t>
  </si>
  <si>
    <t>The Asotin Creek Wildlife Area (Schlee Acquisitions) provide habitat for salmonid species residing in George Ck and Asotin Creek as well as upland wildlife as mitigation for losses of wildlife habitat due to dams on the lower Snake and Columbia rivers.</t>
  </si>
  <si>
    <t>Fish Friendly Incorporated (FFI) in cooperation with the Washington Department of Fish and Wildlife (WDFW) proposes to develop a DNA baseline for naturally produced coho salmon in the Lower Columbia River tributaries.</t>
  </si>
  <si>
    <t>This proposal is  to initiate the Council 3-Step Review Process for “new production initiatives” for the Northeast Oregon Hatchery Coho Salmon Master Plan Grande Ronde River.</t>
  </si>
  <si>
    <t>The goal of this project is to describe the response of juvenile salmonids and biological productivity to tidal marsh restoration at Crims Island in the Columbia River Estuary.</t>
  </si>
  <si>
    <t>This project involves the replacement of fish barrier culverts with fish passable stream crossing structures.</t>
  </si>
  <si>
    <t>CBFWA Members recommend full funding for FY08 and a placeholder for FY09, dependent on the outcome of an ISAB review and development of a comprehensive monitoring and evaluation plan during the program amendments.</t>
  </si>
  <si>
    <t>CBFWA reviewed and renewed their work plan according to the recent Coodination Definitions document.  This budget reflects a reduction in CBFWA staff and a slight increase in member support for a total reduction from FY2007.</t>
  </si>
  <si>
    <t>Research will determine if short-term flow fluctuations affect juvenile salmonid migration through the Snake River.</t>
  </si>
  <si>
    <t>Implementation of Oregon Plan, EMAP monitoring for basin-wide steelhead status and trend.</t>
  </si>
  <si>
    <t>This proposal seeks to replace fish passage blocking culverts with fish passage structures.  This will increase the quantity of available suitable fish habitat.</t>
  </si>
  <si>
    <t>This proposal addresses the in-depth juvenile monitoring gaps identified from the LCFRB (2004) plan at the Level 3 or least intensive level, and builds on the existing juvenile salmonid monitoring program in Washington's Lower Columbia River domain.</t>
  </si>
  <si>
    <t>This project seeks to evaluate the accuracy, precision, and comparability of aquatic protocols used by different management and research organizations within the Pacific Northwest.</t>
  </si>
  <si>
    <t>Determine the status of Pacific lamprey including distribution, escapement and harvest.Identify limiting factors that may prevent optimal lamprey production in the Fifteenmile Subbasin.</t>
  </si>
  <si>
    <t>We are proposing to develop a spatially explicit and web-accessible database (and spatial analysis tools) to facilitate access to juvenile salmonid (O. spp.) mortality data from avian predation based on PIT tag detections; Columbia River Basin</t>
  </si>
  <si>
    <t>m</t>
  </si>
  <si>
    <t>d</t>
  </si>
  <si>
    <t>w</t>
  </si>
  <si>
    <t>c</t>
  </si>
  <si>
    <t>Proposed restoration targets all redisdent fish species within the North Fork Drainage.  The first year of restoration will occur on the Clearwater National Forest, out-year projects will include restoration projects on Federal, State, and Private Land.</t>
  </si>
  <si>
    <t>The migrations, feeding, spawning and other events of salmon are entrained to quantifiable and predictable natural light and dark cycles. This study will demonstrate how this phenomenon can be applied towards the more efficient management of stocks.</t>
  </si>
  <si>
    <t>We propose to use stable isotopes to document food web linkages in the Bonneville Reservoir.  We propose to determine isotopic signatures of representative trophic levels and use multi-source mixing models to quantify food web sources and pathway</t>
  </si>
  <si>
    <t>This project involves the replacement of fish barrier culverts with fish passable structures.  This will make available existing fish habitat.</t>
  </si>
  <si>
    <t>ISEMP is a collaborative effort to design, implement and evaluate Status and Trends Monitoring for salmon and steelhead populations and habitat and watershed-scale Effectiveness Monitoring for restoration actions impacting salmon habitat in the CRB.</t>
  </si>
  <si>
    <t>The Shillapoo Wildlife Area's principal purpose is to provide high quality habitat for migrating and wintering sandhill cranes, waterfowl and several other key species as mitigation for losses associated with Bonneville, John Day and The Dalles dams.</t>
  </si>
  <si>
    <t>The Lower Columbia River Estuary Partnership seeks to continue its on-the-ground restoration for salmonid species through a continuation of an ecosystem-based effort to identify/implement restoration actions that will assist in species recovery</t>
  </si>
  <si>
    <t>This Phase II estuary project will reconstruct historic changes in rearing opportunities and food web linkages of salmon in the Columbia River estuary and evaluate their implications for managing river flows and restoring estuarine habitats.</t>
  </si>
  <si>
    <t>The primary objective of this research is to determine how the ocean environment and climate affect the production of Columbia River salmon by sampling juvenile salmon and oceanographic data in an area of critical importance to Columbia River salmon.</t>
  </si>
  <si>
    <t>This proposal addresses the in-depth juvenile monitoring gaps identified from the LCFRB (2004) plan at the Level 3 or least intensive level, and builds on the existing juvenile salmonid monitoring program in Washington’s Lower Columbia River domain.</t>
  </si>
  <si>
    <t>This capital proposal addresses the need to increase the return of anadromous Snake R. sockeye salmon to Idaho. Incorporating "fit" anadromous adults into the captive spawning design is a recommended action for this closed population</t>
  </si>
  <si>
    <t>The stablization and habitat rehabilitation of 5300 feet of Hamilton Creek, North Bonneville, Skamania County, Washington.</t>
  </si>
  <si>
    <t>YKFP O&amp;M activities to acclimate 1,000,000 coho and 2,000,000 fall chinook at the Wahkiacus Hatchery and Acclimation Facility consistent with Hatchery Scientific Review Group recommendations.</t>
  </si>
  <si>
    <t>This project will estimate total juvenile emigrant abundance, smolt survival and smolt-to-adult return rates (SAR) of wild/natural chinook salmon and steelhead at Lower Granite and McNary Dams and support the Smolt Monitoring Program and NEOH M&amp;E Projects</t>
  </si>
  <si>
    <t>The proposed project is to collect critical information for the effective management of native salmonids in the Malheur River Subbasin.  The project will identify and provide a monitoring and evaluation plan to track population trend of native salmonids.</t>
  </si>
  <si>
    <t>Determine predation rates by waterbirds on juvenile salmonids, evaluate the efficacy of management initiatives to reduce avian predation, and assist resource managers in the development of plans for long-term management of avian predation, as warranted.</t>
  </si>
  <si>
    <t>This project collects data for long-term monitoring of trends in wild adult salmon stock abundance and productivity in a control or reference stream in the South Fork Salmon River for use in management and listed species recovery metrics monitoring</t>
  </si>
  <si>
    <t>Preserve genetic diversity of endemic Snake River basin Chinook Salmon and steelhead using cryogenic technology.</t>
  </si>
  <si>
    <t>The Yakima Side Channels project strives to protect the most productive alluvial floodplains through acquisition.  The upper watershed is experiencing unprecedented residential growth which threatens to seriously degrade watershed productivity.</t>
  </si>
  <si>
    <t>Manage and implement a comprehensive system to coordinate multiple jurisdictions, agencies, and private landwoners within the Nez Perce Tribe's Treaty Territory.  These efforts work toward protecting, restoring, and enhancing watersheds.</t>
  </si>
  <si>
    <t>Protect, increase, and maintain a viable sharp-tailed grouse population and increase mule deer use of the project site.  Enhance shrub-steppe and forested habitats for sharp-tailed grouse, mule deer and other obligate species.</t>
  </si>
  <si>
    <t>The Joint Stock Assessment Project goals are to assess the current resident fish and habitat conditions of the blocked area and implement management recommedations based on research results.</t>
  </si>
  <si>
    <t>We will determine the production and productivity of steelhead trout in the Upper Potlatch River basin and compare tributary (spatial) varitations and trends in production and productivity to determine the effectiveness of habitat manipulations.</t>
  </si>
  <si>
    <t>Providing fish passage at McIntyre Dam will allow anadromous salmon access historic habitats and improve the conditions experienced by fish moving downstream through the dam. The irrigation flume will also be screened to prevent fish entrainment.</t>
  </si>
  <si>
    <t>Assess the feasibility of the Upper Malheur Watershed to support the reintroduction of anadromous Fish populations above the Beulah and Warm Springs Reservoirs.  Complete a pathogen study on all existing pathogens in the Malheur Subbasin</t>
  </si>
  <si>
    <t>The research to be conducted under this proposal will evaluate the restoration potential of mainstem habitats for the Snake River Chinook salmon fall-run ESU.</t>
  </si>
  <si>
    <t>This project will evaluate the effectiveness of a suite of estuary restoration projects in the Grays River and Chinook River watersheds.</t>
  </si>
  <si>
    <t>This project proposes to conduct an inventory and assessment of fish passage and screening needs in the Willow Creek watershed necessary to restore summer steelhead (extinct) access to historic spawning and rearing habitat and improve access and movement</t>
  </si>
  <si>
    <t>Coordinate anadromous and resident fish monitoring and research in response to FCRPS operations and provide reporting and analyses to support regional decision making.</t>
  </si>
  <si>
    <t>This project will develop an system dynamics model of the Willamette Basin to map the ecosystem benefits of restoration and conservation scenarios and their associated economic value.</t>
  </si>
  <si>
    <t>Investigate the feasibility of sampling juvenile steelhead and using parentage analysis techniques to estimate the number of steelhead spawners in rivers.</t>
  </si>
  <si>
    <t>This project will collect, analyze, mange, store, and disseminate data on the survival of juvenile and adult salmonids within the Federal Columbia River Power System.  These were duties formerly provided by the Fish Passage Center.</t>
  </si>
  <si>
    <t>Detailed fish liberation data for anadromous and resident fish species will be developed from multiple agencies.  The data will show detailed release location information (not "rolled up") and posted through the StreamNet online database query system.</t>
  </si>
  <si>
    <t>Determine the spatial and temporal patterns of homing and spawning by wild and hatchery-reared salmon released from supplementation facilities and examine the physiological changes in the olfactory system during imprinting.</t>
  </si>
  <si>
    <t>The Shoshone-Paiute Tribes propose to protect, enhance/restore and maintain native habitats through land acquisition in the Middle Snake Province as mitigation for the construction of Anderson Ranch, Deadwood, and Black Canyon hydroelectric projects.</t>
  </si>
  <si>
    <t>Continue operations and maintenance of the Iskuulpa Watershed to protect and enhance watershed resources to provide benefits for seven HEP Target Species and anadromous and resident salmonids.</t>
  </si>
  <si>
    <t>Umbrella proposal for monitoring and evaluation of natural production, harvest, ecological and genetic impacts for spring chinook, fall chinook, and coho fisheries enhancement projects in the Yakima Basin.  M&amp;E results guide adaptive management decisions.</t>
  </si>
  <si>
    <t>Recent findings lead us to believe predatory birds may be impacting the resident fishery of  lakes within the Columbia Basin including Moses Lake and potentially anadromous fishes within the Mainstem Columbia.</t>
  </si>
  <si>
    <t xml:space="preserve">Budget reduction addresses the elimanation of coordination activities to Custer SWCD, and the reduction in staffing needed to implement coordination activities to Lemhi SWCD. </t>
  </si>
  <si>
    <t>Wildlife / Resident</t>
  </si>
  <si>
    <t>Wildlife habitat mitigation for Albeni Falls credited with HUs</t>
  </si>
  <si>
    <t>O&amp;M for BPA-funded mitigation property; assume requested funds consistent with terms of MOA..</t>
  </si>
  <si>
    <t>Sponsor requests that the project be closed out and that the $80,000 be added as a line item to the project 199206100(see below).  Therefore, these O&amp;M activities will be covered in project 199206100. Programmatic Issue:  wildlife lands o&amp;m.</t>
  </si>
  <si>
    <t>Road decommissioning, culvert removal, erosion control; assume it occurs on National Forest lands and is covered by BPA-FS MOU.</t>
  </si>
  <si>
    <t>Flathead watershed coordinator; other entities authorized/required; recommend confirmation that cost share is sufficient.</t>
  </si>
  <si>
    <t>Fish screening or other passage alternatives for private irrigation facilities/push up dams in creeks; irrigators authorized/required to perform; are BPA funds being used to provide screens or other facilities that are required/have been ordered to replace/upgrade their screens?.</t>
  </si>
  <si>
    <t>Under Step review. Capitalize construction and land acquisition.  Outyear funding dependent on step review.  Sponsor proposes FY '08-09 combined costs of $28.6 million.</t>
  </si>
  <si>
    <t>Multiple habitat-related activities; multiple other entities may be authorized/required; need screening or other criteria to ensure BPA no funding activities others required to perform; need confirmation that cost share is appropriate.</t>
  </si>
  <si>
    <t>Population status of lamprey in Deschutes, including harvest rates; fishery managers, other hydro on Deschutes authorized/required; need confirmation that cost share is reasonable (and/or that cost share from eg PGE is supporting at river-level basis)(cost-share percentage excludes cost share from another BPA-funded project)</t>
  </si>
  <si>
    <t xml:space="preserve">The budget reflects the reduced scope associated with the radio tagging of adult lamprey.  </t>
  </si>
  <si>
    <t>RM&amp;E to address supplementation issues; fishery managers authorized/required; some cost share or other remedy needed</t>
  </si>
  <si>
    <t>Interim funding pending further Council consideration of regional m&amp;e framework.</t>
  </si>
  <si>
    <t>M&amp;E for long-term status/trend for anadromous fish in Okanogan; fishery managers authorized/required as well; need confirmation that cost share sufficient.</t>
  </si>
  <si>
    <t>Project to be implemented with reduced scope.  As funds become available, restore $300,000 to be sure smolt counts with screw traps continue and determination of escapement and redd counts are maintained.</t>
  </si>
  <si>
    <t>Bull trout monitoring, lower Deschutes; other entities authorized required (fishery managers; Pelton Round Butte operators)</t>
  </si>
  <si>
    <t>The reduced budget reflects the removal of the work element associated with the PIT tag study (work element - Implant PIT tags to monitor movements of bull trout in Warm Springs R).</t>
  </si>
  <si>
    <t>RM&amp;E for freshwater mussel issues in Umatilla; fishery managers/others authorized/required to address; some cost share or other remedy needed</t>
  </si>
  <si>
    <t xml:space="preserve">Floodplain/water temp study/interactions; multiple entities authorized/required (fishery managers, DEQs, other hydro operators, etc). </t>
  </si>
  <si>
    <t xml:space="preserve">Hatchery in mitigation for FCRPS, but also mitigating other sources; need confirmation that cost share adequate &amp; not supplanting authorization/requirements of, e.g., Corps for appropriations for hatchery mitigation for Chief Joseph, or Reclamation for Grand Coulee.  </t>
  </si>
  <si>
    <t>Host conference and e-library for  planning and assessment of resident fish and related programs in the Intermountain Province.  Assume no other entity authorized/required to conduct such activity. (See similar rating for, e.g., 200711700)</t>
  </si>
  <si>
    <t>Reduced budget to reflect holding conference every 18 months instead of every year.  The budget reflects this alignment and the assumption that funding from previous FY funding cycle can be used to make conference whole.</t>
  </si>
  <si>
    <t>The project is the Spokane Tribes Wildlife Mitigation Project that acquires property as partial mitigation for construction and inundation losses at Grand Coulee Dam.  FY07-09 will focus on the acquisition of Forest Capital lands on the Reservation.</t>
  </si>
  <si>
    <t>Continue to provide operation and maintenance to BPA's Phase II Fish Screen Facilities to ensure they provide maximum protection to all species and life stages of  fish.  This O&amp;M function will  include the addition of the Manastash basin facilities</t>
  </si>
  <si>
    <t>Provide conditions to maintain a self-perpetuating trout fishery for the tribal membership and general public through implementation of habitat restoration, enhancement, and protection projects on the Fort Hall Reservation.</t>
  </si>
  <si>
    <t>The project coordinates BPA funded restoration activities in the Grande Ronde and Imnaha Subbasins working with tribes, agencies and landowners.  The project annually implements 10-20 habitat restoration projects.</t>
  </si>
  <si>
    <t>Investigate the abundance, migration patterns, survival, and life history characteristics of spring Chinook salmon and summer steelhead from supplemented and natural populations in the Grande Ronde River Subbasin.</t>
  </si>
  <si>
    <t>Continue restoration and enhancement of Willow Creek Wildlife Wildlife Mitigation Area. Habitats being protected or restored include riparian zones of seasonal streams, wet prairie, upland prairie, forested wetland, oak woodland, and dry coniferous fores</t>
  </si>
  <si>
    <t>Protect, restore, enhance, and maintain wetland and wildlife habitat in Pend Oreille, Coeur d'Alene, and Kootenai Subbasins as ongoing mitigation for impacts associated with the construction and innundation of the Albeni Falls hydroelectric project.</t>
  </si>
  <si>
    <t>Continue implementation on YN Wetlands/Riparian Restoration Project by protecting and restoring native floodplain habitats along anadromous fish-bearing waterways in the agricultural area of the Yakama Reservation (~2,000 acres per year).</t>
  </si>
  <si>
    <t>ODFW's proposal provides an integrative mitigation program that protects, conserves, and restores areas containing diverse habitats that assist the life history needs and resources for multiple terrestrial and aquatic species in the Willamette Basin.</t>
  </si>
  <si>
    <t>Protect, increase, and maintain a viable sharp-tailed grouse meta population, increase mule deer use of the project site, and enhance  habitat for shrubsteppe obligate species, as mitigation for losses associated with the Grand Coulee Dam.</t>
  </si>
  <si>
    <t>Operate and maintain Sherman Creek Hatchery and the Lake Roosevelt Net Pens to aid in the restoration and enhancement of the Lake Roosevelt and Banks Lake Fisheries.  SCH is a key component of the Lake Roosevelt Fishery Enhancement Project.</t>
  </si>
  <si>
    <t>Develop statistical methods for monitoring and evaluating salmonid recovery plans.  Provide added-value analyses and statistical support on regional fisheries issues.  Provide smolt migration timing predictions on the internet.</t>
  </si>
  <si>
    <t>Operate and maintain the Spokane Tribal Hatchery to aid in the restoration and enhancement of the Lake Roosevelt and Banks Lake fisheries.</t>
  </si>
  <si>
    <t>Continue operations and maintenance of the 2,765 acre Wanaket Wildlife Area to provide 2,334 habitat units of protection credits and generate 2,495 habitat units of enhancement credits.  Primary habitat types include wetland and shrub-steppe/grassland.</t>
  </si>
  <si>
    <t>Bull Trout Population Status Monitoring in the Snake River Basin of Southeast Washington</t>
  </si>
  <si>
    <t>Monitoring and Models for Restoration and Adaptive Management of White Sturgeon in the Columbia River Basin</t>
  </si>
  <si>
    <t>Nutrient Enhancement Business Plan</t>
  </si>
  <si>
    <t>Develop a Master Plan for a Rearing Facility to Enhance Selected Populations of White Sturgeon in the Columbia River Basin</t>
  </si>
  <si>
    <t>Rock Creek Fish and Habitat Assessment for the Prioritization of Restoration and Protection.</t>
  </si>
  <si>
    <t>Bull Trout Status and Abundance Monitoring in the Waters in and Bordering the Warm Springs Reservation, Oregon</t>
  </si>
  <si>
    <t>Evaluation of spawning success in Pacific salmon using electromyogram telemetry</t>
  </si>
  <si>
    <t>Determination of Steelhead Production and Productivity Response to Habitat Manipulations in the Upper Potlatch River, Idaho</t>
  </si>
  <si>
    <t>Relative abundance, distribution, and population structure of lampreys in the Columbia River Basin</t>
  </si>
  <si>
    <t>Lower Columbia River Coastal Cutthroat Trout Population Response to Habitat Restoration</t>
  </si>
  <si>
    <t>Using otolith microstructure and microchemistry to delineate growth patterns and spatial structure of Snake River Fall Chinook salmon</t>
  </si>
  <si>
    <t>DNA typing to identify native inland Oncorhynchus mykiss</t>
  </si>
  <si>
    <t>Washington State University</t>
  </si>
  <si>
    <t>A Freshwater Mussel Watch for Biomonitoring in the Columbia River Basin</t>
  </si>
  <si>
    <t>Protecting wild steelhead populations by minimizing the behavioral differences between hatchery and wild populations.</t>
  </si>
  <si>
    <t>Monitoring fine sediment delivery in the Entiat subbasin</t>
  </si>
  <si>
    <t>US Forest Service (USFS) - Pacific Northwest Research Station</t>
  </si>
  <si>
    <t>Evaluating and prioritizing restoration of riparian habitat for improving in-stream conditions for anadromous salmonids in the Columbia River basin.</t>
  </si>
  <si>
    <t>Use of Mainstem Habitats by Juvenile Pacific Lamprey (Lampetra tridentata)</t>
  </si>
  <si>
    <t>Icicle Creek Ecological Recovery and Fish Population Monitoring</t>
  </si>
  <si>
    <t>Washington Trout</t>
  </si>
  <si>
    <t>Expense Comments: Discussion with Yakama Tribe ongoing regarding on-the-ground habitat improvements.  Fish population status monitoring unrelated to FCRPS operational impacts is low priority for BPA.</t>
  </si>
  <si>
    <t>Expense Comments: Willamette Basin BiOp is under development and is anticipated to further define this issue.</t>
  </si>
  <si>
    <t>Expense Comments: Provides mechanism to improve riparian conditions and water quality for steelhead with low productivity.
[See footnote reference: R13 (BiOp Projects Not Recommended by Council)]</t>
  </si>
  <si>
    <t>Expense Comments: Funds transferred from 1998-007-03 which is the O&amp;M portion of this project.
[See footnote reference: R11 (M&amp;E)]</t>
  </si>
  <si>
    <t>Expense Comments: See footnote reference: R17 (USFS).</t>
  </si>
  <si>
    <t>See discussion of Programmatc Issue: supplementation m&amp;e. The budget reflects an anticipated land purchase removed from the FY 2007 budget.  Project also ties to 200708300 for M&amp;E component.  The budget is considered a combined budget with 200708300 and CTUIR will define the split and work elements for each project</t>
  </si>
  <si>
    <t>NEOH work, including coordination.  Assume in mitigation for FCRPS.</t>
  </si>
  <si>
    <t>Expense Comments: Budget augmented for increased habitat work to fully realize benefits for species with low productivity. [See footnote reference: R13 (BiOp Projects not recommended by Council)]</t>
  </si>
  <si>
    <t>Expense Comments: BPA funding to replace barrier culverts to improve passage for target populations with low productivity.
[See footnote reference: R13 (BiOp Projects not recommended by Council)]</t>
  </si>
  <si>
    <t>Expense Comments: Budget contingent upon addressing ISRP concerns.</t>
  </si>
  <si>
    <t>Expense Comments: [See footnote reference: R1 (Capital), R18 (wildlife)]</t>
  </si>
  <si>
    <t>Expense Comments: Project budgeted by reducing 1990-044-00 by $35K and 2001-032-00 by $25K to fund basic trout pond O&amp;M.  
[See footnote reference: R14 (DNF)]</t>
  </si>
  <si>
    <t>Expense Comments: Linked to 2003-001-00.
[See footnote reference: R9 (ISRP not fundable)]</t>
  </si>
  <si>
    <t>Expense Comments: To address in lieu concerns, out -year cost sharing with NOAA will be explored. 
Capital Comments: To address in lieu concerns, out -year cost sharing with NOAA will be explored. Out-year budgets will be reviewed through the three-step process.</t>
  </si>
  <si>
    <t>Coordinate fish and wildlife manager participation in regional mitigation activities for implementation of the NPCC's Program including RM&amp;E, project and program review, subbasin plan implementation, program amendment recommendations, etc.</t>
  </si>
  <si>
    <t>StreamNet is a data development &amp; dissemination project that provides data related services to the FWP and the region's fish and wildlife agencies.  It obtains, georeferences, standardizes and disseminates specific fish related data from multiple sources</t>
  </si>
  <si>
    <t>Conduct environmental compliance and initiate construction on proposed adult salmonid trapping facilities in the Hood River Subbasin, and expansion of the Parkdale Fish Facilty to accomodate spring Chinook rearing.</t>
  </si>
  <si>
    <t>Investigate causes of recruitment failure in white sturgeon populations across the Columbia Basin by comparing availability of forage at the onset of exogenous feeding, channel morphology, and hydraulic conditions in several sturgeon spawning areas</t>
  </si>
  <si>
    <t>The US Forest Service has proposed to remove Hemlock Dam, located on Trout Creek, a tributary of the Wind River.  WDFW proposes to install a resistivity counter to evaluate effectiveness of dam and to maintain adult count dataset.</t>
  </si>
  <si>
    <t>This project will attempt to identify unique nuclear DNA markers to allow differentiation of interior redband trout and coastal rainbow trout, allowing biologists to assess intraspecific hybridization and introgression</t>
  </si>
  <si>
    <t>As irigated agriculture adopts a new management paradigm based on economic objecdtives--the maximization of net benefit--rather than maximizing biological yields.  Water optimization is a departure from current conventional irrigation practices.</t>
  </si>
  <si>
    <t>Recovery to naturally sustainable levels of native resident trout populations in portions of the Methow, Entiat, and Wenatchee watersheds. Investigate small tributaries including high lakes where invasive species threaten native trout populations.</t>
  </si>
  <si>
    <t>Proposed work is to use existing and new bull trout population information. Approach will use genetic analysis techniques, radio telemetry and pit tagging will be used to look at populations (same as new project 200722200 in the Columbia Plateau Province</t>
  </si>
  <si>
    <t>The objective of this proposal is to provide genetic profiling by  single nucleotide polymorphism (SNP) analysis to the genetic issues that underlie Chinook salmon protection and enhancement with the Columbia basin.</t>
  </si>
  <si>
    <t>This project will demonstrate whether reefnet fishing gear, currently in use in Puget Sound, would be more selective of protected salmon species and prove practical and economical as commercial gear than currently used  gillnet and tangle net gear.</t>
  </si>
  <si>
    <t>Fill critical data gap in the Lower Snake Subbasin tributary streams as well as the Pataha Creek drainage within the Tucannaon River Subbasin through inventory, assessment, prioritization of fish passage barriers for removal, rennovation or replacement .</t>
  </si>
  <si>
    <t>This project entails conducting road/stream crossing surveys and analysis, implementing fish barrier remediation, and riparian protection/restoration in the Little Salmon watershed.  Interagency coordination and watershed planning will also be targeted.</t>
  </si>
  <si>
    <t>This project will estimate entrainment of fishes in unscreened diversions in the CRB to help set priorities for screening.  We will also conduct hydraulic and biological evaluations of alternative technology fish screens in the field.</t>
  </si>
  <si>
    <t>Implement the ISRP-reviewed NEOH M&amp;E Plan. It will guide evaluation of the NEOH production program, give empirical evidence of effects and fill knowledge gaps regarding supplementation and its uncertainty as an enhancement tool.</t>
  </si>
  <si>
    <t>Implementation of a 20 species habitat conservation plan approved by USFWS and NMFS potentially covering 800,000 acres to minimize and mitiage impacts from farming and ranching activites in Douglas County, Washington.</t>
  </si>
  <si>
    <t>Develop a Master Plan to create a regional Columbia Basin rearing facility for the enhancement of selected white sturgeon populations in reservoirs upstream of Bonneville Dam and downstream of Grand Coulee and Granite dams.</t>
  </si>
  <si>
    <t>We propose to implant sockeye salmon with electromyogram transmitters to determine when and how frequently they spawn, and to investigate differences in spawning among groups of fish exposed to different rearing conditions naturally migrating fish</t>
  </si>
  <si>
    <t>This is a critical and essential project for the Shoshone Bannock Tribe.</t>
  </si>
  <si>
    <t>We will use techniques from population ecology at the microhabitat and reach scale to monitor the response of juvenile fish populations to restoration of rearing habitat.</t>
  </si>
  <si>
    <t>CTUIR Water Resources Program will monitor stream temperatures in the Umatilla River Basin at 31 long term monitoring sites.</t>
  </si>
  <si>
    <t>This proposal describes research to determine if the sortase gene product of Renibacterium salmoninarum can be a target for therapeutic drugs against Bacterial Kidney Disease of salmon.</t>
  </si>
  <si>
    <t xml:space="preserve">Critical to cover increased personnel, fringe and inflationary costs. </t>
  </si>
  <si>
    <t>Critically low counts of adult lamprey at dams, and known impediements to adult passage at dams underscore the need for this work.</t>
  </si>
  <si>
    <t>This is a critical and essential project for the Umatilla Tribe.</t>
  </si>
  <si>
    <t>Priority data management project.  Final critical and essential budget is in development.  MSRT recommendation was $440,000.</t>
  </si>
  <si>
    <t>Data Mgmt</t>
  </si>
  <si>
    <t xml:space="preserve">Regional Data Management Strategy Pilot studies </t>
  </si>
  <si>
    <t>Data management priorities are still under development.</t>
  </si>
  <si>
    <t>This is a critical and essential project for the Yakima Nation.</t>
  </si>
  <si>
    <t>Concur that this project should no longer be funded due to the resolution of the Fish Passage Center issues.</t>
  </si>
  <si>
    <t>Placeholder for UCUT until a formal funding request is made for FY08-09.</t>
  </si>
  <si>
    <t>Placeholder for CRITFC until a formal funding request is made for FY08-09.</t>
  </si>
  <si>
    <t>Increase fish harvest opportunities to partially mitigate for anadromous fisheries losses resulting from migration blockage posed by Dworshak Dam on the North Fork Clearwater River</t>
  </si>
  <si>
    <t>Operate and maintain the Lake Roosevelt Rainbow Trout Net Pen Rearing Project to aid volunteer efforts to participate in fishery restoration and enhancement activities.</t>
  </si>
  <si>
    <t>Expense Comments: Sufficient information already developed below Bonneville Dam from this project about how to operate the dam.  Project 1999-003-01, Salmon Spawning Below Lower Columbia Dams continues to collect information on chum to support operational decisions.
[See footnote reference: R3 (Close)]</t>
  </si>
  <si>
    <t>Expense Comments: Closeout project with a new contract of $30K for final data analysis and report writing which will be completed by 12/31/07.
[See footnote reference: R3 (Close)]</t>
  </si>
  <si>
    <t>Expense Comments: Budget for the final three years of the captive broodstock program.</t>
  </si>
  <si>
    <t>Expense Comments: FY07 budget is for project closeout for final report writing.
[See footnote references: R3 (Close), R19 (Lamprey)]</t>
  </si>
  <si>
    <t>Expense Comments: Reflects flat line from combination with project 1998-020-00 and an increase of $17K for enumeration at Nursery Bridge that was previously under project 2000-033-00.
[See footnote reference: R11 (M&amp;E)]</t>
  </si>
  <si>
    <t>Expense Comments: See footnote reference: R14 (DNF).</t>
  </si>
  <si>
    <t>Expense Comments: Funding beyond current contract period contingent upon wildlife HU credit approved for past and current project actions.
[See footnote reference: R18 (wildlife)]</t>
  </si>
  <si>
    <t xml:space="preserve">Expense Comments: Contract at $80,375.  Increase to secondary FY07 budget level pending ISRP review of Lake Roosevelt Kokanee. Increases in out years are for delayed maintenance. </t>
  </si>
  <si>
    <t>Expense Comments: Need to complete wildlife management plan prior to channel work and other fish restoration work. P&amp;D must be completed prior to implementation money is allocated.  Fund at FY06 SOY plus 3% plus $25,000 for 2007-024-00 Coeur d'Alene Trout Ponds which is moved to that project.
[See footnote references: R8 (In Lieu), R6 (CDA)]</t>
  </si>
  <si>
    <t>Expense Comments: Need to complete wildlife management plan on Hangman properties and determine Hangman project on which to do instream habitat work.
[See footnote reference: R6 (CDA)]</t>
  </si>
  <si>
    <t xml:space="preserve">Expense Comments: Funding to complete basic work of maintaining chum in hatchery, data analysis and report writing requires an additional $60K through 9/30/2007.  Anticipate continuation of project in maintenance mode at reduced funding level in FY08-09. </t>
  </si>
  <si>
    <t>Expense Comments: Fund only planning and design for review by ISRP.  Out year implementation pending ISRP review.</t>
  </si>
  <si>
    <t>Expense Comments: Project to have 70% of funding focused for anadromous fish, with priority for listed ESUs. May be pre-scheduled or rescheduled to achieve greatest benefit.</t>
  </si>
  <si>
    <t>Evaluate potential to enhance spawning of summer/fall chinook salmon in the tailrace of Chief Joseph Dam, Columbia River, WA</t>
  </si>
  <si>
    <t>Lower Columbia River and Estuary Ecosystem Monitoring</t>
  </si>
  <si>
    <t>Canada-USA Shelf Salmon Survival Study</t>
  </si>
  <si>
    <t>Canada Department Of Fisheries &amp; Oceans</t>
  </si>
  <si>
    <t>This proposal is to design and implement a fish passage and floodplain reconnection/restoration project at Oaks Bottom Wildlife Refuge. The primary features include replacement of a culvert, excavation of tidal sloughs, and riparian restoration.</t>
  </si>
  <si>
    <t>This project will map potential spawning habitat in the tailrace of Chief Joseph Dam.  We will estimate the number of summer/fall chinook redds that could be supported and evaluate the feasibility to increase production by altering hydrosystem operation.</t>
  </si>
  <si>
    <t>Evaluate the direct and indirect effects of pesticides on the physiology, behavior and growth of individual salmon and the productivity of salmon populations.</t>
  </si>
  <si>
    <t>The purpose of this project is to nurture regionally standardized modeling of managed salmonid stocks using a pilot study of Umatilla Summer Steelhead, and will include collaborative sub-contracts with Columbia Basin Agencies and Authorities.</t>
  </si>
  <si>
    <t>Provide Idaho’s subbasin planning data and Comprehensive Wildlife Conservation Strategy data over the web.  It will provide fish, wildlife, rare plant and habitat data and information in a variety of formats through a database driven, interactive website.</t>
  </si>
  <si>
    <t>This proposal develops riparian buffer systems on streams in the Fifteenmile Subbasin and other direct tributaries to the Columbia River in northern Wasco County.  Implementation of buffer plans developed under this proposal are fully funded by USDA.</t>
  </si>
  <si>
    <t>Protect, restore, and enhance the Mill Creek Watershed to provide quality habitat for anadromous and resident fish. This will be accomplished by watershed resotration projects such as culvert replacement and riparian restoration.</t>
  </si>
  <si>
    <t>Increase habitat for Chinook salmon and steelhead on private and public-owned lands via implementing fencing, off-stream water development, revegetation, culvert replacement, pool development, mine tailing removal and large wood placement projects.</t>
  </si>
  <si>
    <t>Protect and restore Newsome Creek Watershed for the benefit of both anadromous and resident fish using an overall watershed approach.  This project is a cooperative effort between the Nez Perce Tribe and the Nez Perce National Forest.</t>
  </si>
  <si>
    <t>Focus of project is to protect, enhance, maintain, and mitigate fish and wildlife impacted by the Federal Mainstem Columbia River Hydropower System.  Project also contributes to anadromous fish (summer steelhead and bull) and habitat in the Walla Walla.</t>
  </si>
  <si>
    <t>Malheur River Wildlife Mitigation Site is an ongoing project allowing the Tribe to manage 6385 deeded acres of wet meadow, wetland and sagebrush steppe habitats along the Malheur River while addressing multiple goals for fish, wildlife and tribal members.</t>
  </si>
  <si>
    <t>This ongoing project investigates all aspects of  Pacifc lamprey life history/ecology in Idaho and defines their present status and distribution in Idaho.  This project will continue to add to our knowlege and provide direction for future management.</t>
  </si>
  <si>
    <t>Maintain wetland restoration projects on Ladd Marsh WMA. Identify, prioritize, implement and maintain other potential wetland restoration projects in the Grande Ronde subbasin.</t>
  </si>
  <si>
    <t>Continue restoration of Oleson Tracts 1 &amp; 2 in accordance with approved 5-year restoration and management plan.  Project benefits wildlife and anadromous fish.</t>
  </si>
  <si>
    <t>This is an evaluation of kelt steelhead reconditioning and the feasiblity of reestablishing this life history strategy that has been suppressed by the hydrosystem.  The program utilizes wild fish that would otherwise become mortalities.</t>
  </si>
  <si>
    <t>Conduct the final years of the Tucannon River Spring Chinook Captive Broodstock Program to spawn remaining adult captive broodstock and rear and mark progeny.  Release progeny (smolts) into the Tucannon River to help rebuild the run and prevent extinction</t>
  </si>
  <si>
    <t>This project proposes the acquisition of up to 1120 acres of deeded land in the headwaters of the Malheur River to restore and protect native species habitat and provide an opportunity of the development of interim fishery for the tribe.</t>
  </si>
  <si>
    <t>Open Channels has 3 elements:
1 Removing fish barriers to improve connectivity of tributary headwaters to the River 2 Improving flow conditions in tributaries during critical YCT reproduction 3 Stream bank restoration, improved habitat &amp; less sedimentatn</t>
  </si>
  <si>
    <t>We propose to assess the relative reproductive success of Umatilla summer steelhead using a pedigree analysis and a laboratory-tested strontium progeny marker injection.</t>
  </si>
  <si>
    <t>The purpose of this study is to provide information essential for restoration of freshwater mussels in the Umatilla River.  Mussel restoration complements the Tribe’s efforts to rebuild ecosystem diversity, and traditional and cultural opportunities.</t>
  </si>
  <si>
    <t>Continuation and enhancement of cooperative project to protect and restore critical riparian/stream habitat in the Asotin Creek Subbasin thru road decommissioning, streambank stablization and fish passage restoration.</t>
  </si>
  <si>
    <t>Co-managers are utilizing this project to plan and develop salmon conservation and recovery programs, and the facilities necessary for implementation, in the Imnaha and Grande Ronde River subbasins.  These programs are aimed at preventing extinction, rein</t>
  </si>
  <si>
    <t>This project (KWEP) restores, enhances, and protects watershed health to aid recovery of native salmonid stocks in the Klickitat subbasin.  Implemented by the Yakama Nation Fisheries Program and funded by BPA, KWEP addresses FWP goals and objectives.</t>
  </si>
  <si>
    <t>Complete 3-Step Master Planning process for NEOH Walla Walla Hatchery to produce spring chinook salmon for release in the Walla Walla River Basin.</t>
  </si>
  <si>
    <t>The YRWP works to restore natural function to the Satus, Toppenish and Ahtanum Watersheds.  Our restoration and monitoring efforts take a comprehensive approach to the restoration of habitat for fisheries resources including steelhead and bull trout.</t>
  </si>
  <si>
    <t>The long term vision of this restoration project is to restore coho salmon to the Wenatchee and Methow river basins at biologically sustainable levels that will support harvest in most years.</t>
  </si>
  <si>
    <t>The purpose of this study is to provide the critical information to restore Pacific lampreys Lampetra tridentata in the Umatilla River that is called for in the Draft Umatilla/Willow Subbasin Plan.</t>
  </si>
  <si>
    <t>Information will be collected on the abundance, growth, genetics, diseases, habitat condition, and movement of salmonids in Rock Creek, a unique watershed of the middle Columbia River.</t>
  </si>
  <si>
    <t>The project will evaluate promising live-capture, selective fishing gears to increase harvest of target species while conserving weak stocks.  Results will be applicable to other tributary and mainstem locations.</t>
  </si>
  <si>
    <t>This project will remove the present channel-spanning irrigation  diversion dam and replace it with a reinforced earth and rock wing dam parallel to the thalweg. This project will also re-open 1/4 mile of side channel habitat blocked by a pushup berm.</t>
  </si>
  <si>
    <t>The overall objectives of this project are to identify the origin and abundance of Lower Crab Creek salmonids; to identify the habitats they use in the stream, and to characterize changes in the environmental conditions they face.</t>
  </si>
  <si>
    <t>This project will evaluate the efficacy of cDNA microarrays for documenting the molecular and physiological responses of lampreys to a variety of common environmental stressors</t>
  </si>
  <si>
    <t>A project to reduce the impact of Organophosphate pesticides from entering streams and rivers in Hood River County Oregon</t>
  </si>
  <si>
    <t>The project compliance monitoring determines whether specified project criteria are being met.</t>
  </si>
  <si>
    <t>We propose to establish the historical trends of organic nutrient sources and productivity proxies in existing sediment cores from the Columbia River Estuary to prioritize habitat restoration opportunities for salmon survival.</t>
  </si>
  <si>
    <t>Identify and implement larger scale projects to improve local watershed conditions within the Pend Oreille Subbasin.</t>
  </si>
  <si>
    <t>This study focuses on the use of neutral and quantitative genetic markers to evaluate population specific smolt production in the Yakima River and smoltification potential of resident rainbow trout to contribute to recovery of steelhead populations.</t>
  </si>
  <si>
    <t>Evaluate the potential effects of the New Zealand mudsnail on important salmonid rearing habitats in the Columbia Gorge Subbasin</t>
  </si>
  <si>
    <t>This project will restore and maintain wildlife habitat for a variety of fish and wildlife species on 417 acres of wetlands &amp; riparian forests.  On-going work includes wetland restoration, O&amp;M, as well as monitoring and evaluation of enhancement activitie</t>
  </si>
  <si>
    <t>Ongoing project to assess status and interaction of wild origin kokanee in the blocked area. Enhance wild kokanee using fry plants, spawning channel, and instream egg plants. Conduct limited feasibility stiudies regarding egg take and spawning channels.</t>
  </si>
  <si>
    <t>Acquire high quality shrub-steppe, dry forest, and riparian habitats, and help secure a critical international wildlife corridor in the Okanogan-Similkameen Watershed.  Support Okanogan Subbasin Plan, WDFW mission and other regional planning efforts.</t>
  </si>
  <si>
    <t>Five potential complexity projects are being proposed for funding to benefit Upper Columbia spring Chinook, steelhead and bull trout. Funds are also requested for unidentified potential complexity projects to assist in meeting UPA metric goals.</t>
  </si>
  <si>
    <t>Acclimate juvenile salmon and steelhead prior to release in the Umatilla Basin. Collect, hold, and spawn steelhead, coho, and chinook salmon and provide eggs to ODFW and other hatcheries for incubation, rearing, and later release in the Umatilla Basin.</t>
  </si>
  <si>
    <t>Daily passage data through the mainstem, Snake, Columbia and mid-Columbia Rivers to facilitate fish passage management decisions, including Biological Opinion implementation, is collected daily. Sampling and marking occur at 8 sites of the larger region.</t>
  </si>
  <si>
    <t>Monitor and evaluate actions taken to re-establish spring chinook salmon, and improve wild production of summer and winter steelhead, in the Hood River subbasin.  Data will be used to develop, and refine, management objectives for the HRPP.</t>
  </si>
  <si>
    <t xml:space="preserve">Monitoring adult chinook/ESA abundance; other entities authorized/required (fisheries managers, NMFS, others affecting chinook). </t>
  </si>
  <si>
    <t>Malheur</t>
  </si>
  <si>
    <t>Affett, Marlene</t>
  </si>
  <si>
    <t xml:space="preserve">ISRP not fundable (qualified): programmatic habitat m&amp;e issue, see decision memo discussion.   Fund from the Water/land brokerage if possible.  If it does get funded through the water/land brokerage, then funding should go to 200300100.  Request restoration of expense funds  through the within-year request process to implement projects.  No capital component.  On BPA's list of possible capital project.  Need to determine capital elements.   ISRP not fundable (qualified): habitat m&amp;e programmatic issue. See decision memo discussion.   </t>
  </si>
  <si>
    <t>Budget History</t>
  </si>
  <si>
    <t>Council Comments</t>
  </si>
  <si>
    <t>Council Recommendation</t>
  </si>
  <si>
    <t>Planning Budget Changes</t>
  </si>
  <si>
    <t>Footnote Reference</t>
  </si>
  <si>
    <t>Footnote Text</t>
  </si>
  <si>
    <t>R1</t>
  </si>
  <si>
    <t>This expense funding is contingent upon prioritization and selection of this project's capital component. To select capital components, BPA will use the same policies and principles that it used to compile its portfolio of expense projects.</t>
  </si>
  <si>
    <t>R3</t>
  </si>
  <si>
    <t>Funding level reflects estimated closure costs in FY07 (including amounts expended as part of contract extensions in FY07).</t>
  </si>
  <si>
    <t>R4</t>
  </si>
  <si>
    <t>Funding level reflects a transition to project closure in FY08.</t>
  </si>
  <si>
    <t>R5</t>
  </si>
  <si>
    <t>Funding level reflects a transition to project closure at the end of FY09.</t>
  </si>
  <si>
    <t>R6</t>
  </si>
  <si>
    <t>Establish mitigation direction before 2010 to link mitigation to FCRPS responsibilities and clarify BPA's funding goals in Coeur D'Alene sub-basin and associated mitigation strategies.</t>
  </si>
  <si>
    <t>R7</t>
  </si>
  <si>
    <t xml:space="preserve">As per the Council's recommendation, budgets for FY08 and 09 should be considered draft unless BPA has determined an alternative budget by June 1 immediately preceding the beginning of the FY. </t>
  </si>
  <si>
    <t>R8</t>
  </si>
  <si>
    <t>In lieu problem (2.3-3 rating), no funding for new proposals; where on-going proposals, budgets held to FY06 funding levels reflect BPA's expectation for increased cost-share as an interim remedy.  The 15% reduction reflected in FY09 budgets is not final.  It is draft and may change as the in lieu issue is addressed.  BPA will be working with the region this year to establish further guidance for project-specific cost-share and other resolutions of in lieu issues.</t>
  </si>
  <si>
    <t>R8.2</t>
  </si>
  <si>
    <t>Budget reduced without compromising project viabiltiy.  Contributes to total savings within RM&amp;E category of spending with savings shifted to categories of on-the-ground implementation actions such as habitat work.</t>
  </si>
  <si>
    <t>R9</t>
  </si>
  <si>
    <t>BPA adopts the rationale accompanying the Council's recommendation.  See Council's response to the ISRP's "do not fund" rating.</t>
  </si>
  <si>
    <t>R10</t>
  </si>
  <si>
    <t xml:space="preserve">ISRP's comments will be addressed in contracting.  </t>
  </si>
  <si>
    <t>R11</t>
  </si>
  <si>
    <t>As per the Council's recommendation, budgets for FY08 and 09 should be considered draft unless BPA has determined an alternative budget by June 1 immediately preceding the beginning of the FY.</t>
  </si>
  <si>
    <t>R11.1</t>
  </si>
  <si>
    <t xml:space="preserve">Outyear funding levels may change pending regional review of prioritized data management and dissemination needs, within a program-wide monitoring and evaluation framework.  </t>
  </si>
  <si>
    <t>R11.2</t>
  </si>
  <si>
    <t xml:space="preserve">BPA funding is intended to leverage cost-sharing from other responsible entities.  BPA expects collaborative spending levels to increase. </t>
  </si>
  <si>
    <t>R12</t>
  </si>
  <si>
    <t>Above blocked areas.  Blockage not solely due to FCRPS, therefore other entities are authorized or required to mitigate.</t>
  </si>
  <si>
    <t>R13</t>
  </si>
  <si>
    <t>BPA will fund the portions of this project that directly benefit ESA-listed stocks.  The funding amount will be negotiated during BPA's contracting process and reported to the Council, but is expected to range from 60-80% of the requested amount.</t>
  </si>
  <si>
    <t>R14</t>
  </si>
  <si>
    <t>Do not fund.  BPA concurs with the rationale in the Council recommendation.</t>
  </si>
  <si>
    <t xml:space="preserve">R15
</t>
  </si>
  <si>
    <t>Road decommission/culvert replacement on FS lands; assume covered by BPA-FS MOU</t>
  </si>
  <si>
    <t>Enhance critical habitat to mitigate limiting factors for westslope cutthroat in 4 target watersheds in the Coeur d'Alene subbasin.  Complete monitoring of populations and physical habitat and promote coordination/participation among stakeholders.</t>
  </si>
  <si>
    <t>Expense Comments: Remove the PIT tag task to reduce the monitoring component of this project to more compliance monitoring.</t>
  </si>
  <si>
    <t>Expense Comments: [See footnote reference: R1 (Capital)]</t>
  </si>
  <si>
    <t>Expense Comments: Not all of the budget can be capitalized.  O&amp;M, preliminary investigations, reporting and associated travel, vehicles, rental costs, etc. must be expensed.  
[See footnote reference: R1 (Capital)</t>
  </si>
  <si>
    <t>Expense Comments: No water acquisitions.  Water right acquisitions should go through Water Brokerage.</t>
  </si>
  <si>
    <t>Expense Comments: [See footnote reference: R11 (M&amp;E)]</t>
  </si>
  <si>
    <t>Expense Comments: FPC has been modified through November 30, 2007, to comply with the Ninth Circuit Court of Appeals order issued on January 24, 2007.  BPA may implement further renewals or adjustments as necessary or appropriate, consistent with all legal rights and arguments it has with regard to how it interprets the order and the Northwest Power Act and how it implements its mitigation responsibilities.</t>
  </si>
  <si>
    <t>Expense Comments: Within project RM&amp;E to be reduced to 5% soft cap.  Fish population status monitoring is a low priority for BPA.</t>
  </si>
  <si>
    <t>Expense Comments: Funds needed for O&amp;M on lands previously owned by WDFW.   
[See footnote reference: R8 (In Lieu), R18 (wildlife)]</t>
  </si>
  <si>
    <t>Expense Comments: See footnote references: R11 (M&amp;E), R17 (USFS Projects 30%).</t>
  </si>
  <si>
    <t>Expense Comments: No resident fish crediting mechanism to use expense funds for pre-acquisition activities and capital funds for land purchases.  
[See footnote reference: R9 (ISRP Not Fundable)] 
Capital Comments: Project does not meet BPA's capital policy.</t>
  </si>
  <si>
    <t>Expense Comments: Agreement on 2007 FCRPS operations and transition funding.  See letters from Greg Delwiche to each affected tribe dated December 15, 2006.
Capital Comments: Funded as part of the agreement on 27 FCRPS interim operations.  See letters from BPA to each affected tribe dated December 15, 26, which commits funds only through Sept. 3, 27.</t>
  </si>
  <si>
    <t>BPA Funding Decision FY'07-'09</t>
  </si>
  <si>
    <t>Short Description (CBFWA)</t>
  </si>
  <si>
    <t>Prevent extinction and begin rebuilding healthy age class structure of sturgeon and burbot using conservation aquaculture techniques with wild broodstock.  Reintroduce kokanee into westside tributaries. Provide fisheries program outreach.</t>
  </si>
  <si>
    <t>Monitoring Invasive Species in the mainstem Columbia River: the development of a design to monitor the status and trends and provide for the early detection of invasive species</t>
  </si>
  <si>
    <t>Effects of the marine environment on the growth and survival of Columbia Basin spring Chinook and sockeye salmon stocks.</t>
  </si>
  <si>
    <t>The evaluation of limiting factors on resident and anadromous salmonids in Lake Wenatchee, Washington</t>
  </si>
  <si>
    <t>Wildlife Inventory and Habitat Evaluation of Duck Valley Indian Reservation</t>
  </si>
  <si>
    <t>Subbasin Scale Monitoring and Plan Implementation Monitoring for the Yakima Subbasin Plan</t>
  </si>
  <si>
    <t>Yakima Subbasin Fish and Wildlife Planning Board</t>
  </si>
  <si>
    <t>What was old is new again: evaluate the pound net and beach seine as innovative live capture selective harvest gears</t>
  </si>
  <si>
    <t>Aquatic Nuisance Species monitoring and outreach program for the Mountain Columbia province (Montana portion) of the Columbia River Basin</t>
  </si>
  <si>
    <t>Differences in Functional Genes Between Hatchery and Wild Chinook Salmon</t>
  </si>
  <si>
    <t>Fish barrier removal on non-federal lands, other entities authorized/required (state, landowners etc)</t>
  </si>
  <si>
    <t>Fish barrier removal on private lands, other entities authorized/required (landowners)</t>
  </si>
  <si>
    <t>John Day</t>
  </si>
  <si>
    <t>Purchase perpetual riparian easements where BPA provided riparian fencing previously; assume wildlife HUs</t>
  </si>
  <si>
    <t>Willamette</t>
  </si>
  <si>
    <t>Floodplain restoration on Portland-owned property, city and Corps authorized/required</t>
  </si>
  <si>
    <t>Pesticide impacts, other entities authorized/required (eg EPA, NMFS; state DEQs, agricultural users, etc)</t>
  </si>
  <si>
    <t>Pend Oreille</t>
  </si>
  <si>
    <t>Multiple restoration activities; multiple other entities potentially authorized/required to conduct</t>
  </si>
  <si>
    <t>Other entities required (eg non-fed Mid-Columbia project operators)</t>
  </si>
  <si>
    <t>Cowlitz</t>
  </si>
  <si>
    <t>Mitigation for non-FCRPS COE sediment control structure, Corps authorized if not required.  Note that rating changed from a "3" to a "2.3" in the final rating due to cost share now identified for the project.  Although cost-share is relatively high, rated a 2.3 given the assumption that the Corps has authorization and funding to evaluate means to address ecosystem function in this area, including to address impacts from emergency flood control projects such as this.</t>
  </si>
  <si>
    <t>BPA preliminary in lieu determination</t>
  </si>
  <si>
    <t>Proposed WDFW competitive grant program for private landowners doing various habitat restoration activities; assume program will exclude projects for which landowner may be required to perform the restoration</t>
  </si>
  <si>
    <t>Tier 2.  3rd priority on Intermountain Province Tier 2 list.  Fund at a level consistent with ISRP comments as funding becomes available.</t>
  </si>
  <si>
    <t>Coeur d'Alene</t>
  </si>
  <si>
    <t>Fish habitat mitigation lands acquisition (fee, easements, leases); assume in mitigation for FCRPS; no other entity authorized/required to purchase</t>
  </si>
  <si>
    <t>Multiple tributary fish passage related activities; other entities may be authorized required; recommend confirming that screening criteria or other mechanism in place to ensure specific projects are not funded by BPA when another entity already required to perform</t>
  </si>
  <si>
    <t xml:space="preserve">ISRP fund in part:  in response, fund only O&amp;M.  Interim funding pending wildlife O&amp;M review. </t>
  </si>
  <si>
    <t>Sponsor should work to reduce overhead costs.</t>
  </si>
  <si>
    <t>Funding contingent on Council review of revised proposal, with improved selection criteria and objectives.  Revised proposal due end of December, 06. Determine if expense element is needed.</t>
  </si>
  <si>
    <t>Multiple restoration activities (channel restoration, floodplain connectivity, dike removal); appears to be predominantly on private land in US; need confirmation that BPA funding not going for activities others already required to address (eg dike owners?); need confirmation that no cost share is okay.</t>
  </si>
  <si>
    <t>ISRP Fundable in part.  Fund completion of planning and design per ISRP comments.  Out year funds dependent on favorable review by ISRP and Council.</t>
  </si>
  <si>
    <t>Furey, Christopher</t>
  </si>
  <si>
    <t>Purchasing of instream flow rights in mitigation for FCRPS (BiOp credit)</t>
  </si>
  <si>
    <t>Habitat acquisition and restoration for resident fish in mitigation for Hungry Horse, credited to BPA.</t>
  </si>
  <si>
    <t>ISRP fund in part (qualified): fund elements of project except stream channel realignment as per ISRP comment.  Budget will have to be adjusted to match funded work elements.  Submit conservation easement through the water entity program.</t>
  </si>
  <si>
    <t>O&amp;M on BPA-funded wildlife mitigation site; assume requested funds consistent with terms of MOA. (Query: is cost-share from another BPA-funded project?)</t>
  </si>
  <si>
    <t xml:space="preserve">  See discussion of supplementation m&amp;e in decision memo.  On May 9, 2006 the Council approved the final design and construction (Step 3) costs associated with the Northeast Oregon Hatchery (NEOH) currently in discussion between BPA and NOAA Fisheries on crediting .  Final recommendation pending additional discussion with Council. </t>
  </si>
  <si>
    <t>Grays</t>
  </si>
  <si>
    <t/>
  </si>
  <si>
    <t>Expense Comments: Develop a master plan that explores the alternative of using existing British Columbia and WDFW facilities for rearing sturgeon.  Also evaluate similar hatchery programs for sturgeon in the province. Master plan would develop both short term and long term objectives for managing sturgeon in Lake Roosevelt and integrate these plans with master plans for sturgeon basin wide.</t>
  </si>
  <si>
    <t>This proposal develops riparian buffer systems in southern Wasco County in the lower Deschutes and lower John Day subbasins of the Columbia Plateau Province.  Implementation of buffer plans developed under this proposal is fully funded by USDA.</t>
  </si>
  <si>
    <t>One watershed council coordinator and three planner/designers will provide support to four watershed councils in Sherman County.  All future conservation projects will be based on watershed plans and individual ranch plans developed by these positions.</t>
  </si>
  <si>
    <t>Snake River Salmon Sockeye Captive Propogation</t>
  </si>
  <si>
    <t>ID Snake River Spr/Summer Chinook Salmon Captive Propogation</t>
  </si>
  <si>
    <t>OR Snake River Spring/Summer Chinook Salmon Captive Propogation</t>
  </si>
  <si>
    <t>Innovative Placeholder</t>
  </si>
  <si>
    <t>Added the innovative placeholder to the planning budget table to account for designated placeholders.</t>
  </si>
  <si>
    <t>Touchet Eastside and Westside Irrigation District Piping</t>
  </si>
  <si>
    <t>Walla Walla County Soil &amp; Water Conservation District (SWCD)</t>
  </si>
  <si>
    <t>Crow Creek BPA Powerline Channel Restoration Project</t>
  </si>
  <si>
    <t>IDL Clearwater Area Fish Passage</t>
  </si>
  <si>
    <t>The Morrow County Riparian Buffers Initiative is requesting funding during fiscal years 2007 through 2009 in conjunction with the Columbia Basin F&amp;W Program and addressed needs identified in the subbasin plan.</t>
  </si>
  <si>
    <t>This proposal will provide technical support and planning needed to implement riparian buffer contracts (CREP) on streams within Wheeler County. Ripairan buffers address many of the limiting factors identified in the John Day Sub-basin Plan</t>
  </si>
  <si>
    <t>This project investigates the consequences of ocean- and reservoir-type life histories on passage timing, travel rate, survival, and SAR calculations for Snake River fall chinook salmon.  Mechanisms and prevalence of these life histories are explored.</t>
  </si>
  <si>
    <t>This project assesses and develops methods to control high rates of early male maturation in salmon supplementation programs.  Reductions in early male maturation will increase smolt to adult survival and reduce negative genetic and ecological impacts</t>
  </si>
  <si>
    <t>We will conduct microstructural and microchemical analyses of otoliths from Snake River Fall Chinook salmon to examine how growth patterns vary with juvenile migration timing and residence times in different habitats along their migration routes.</t>
  </si>
  <si>
    <t>We propose to evaluate the potential for toxic exposure of incubating chum salmon to elevated total dissolved gas (TDG) below Bonneville Dam by 1) monitoring TDG below Bonneville Dam and 2) conducting  laboratory toxicity tests on chum salmon alevins.</t>
  </si>
  <si>
    <t>This project will restore habitat essential to rearing spring chinook salmon and bull trout through restoration of large woody material to the upper South Fork McKenzie River.</t>
  </si>
  <si>
    <t>New DNA-Based Tests, which distinquish the Inland and Coastal forms of Rainbow Trout will be developed.  These tests should be widely useful for genetic characterization of Columbia Basin Populations.</t>
  </si>
  <si>
    <t>We propose to establish a long-term, basinwide ecosystem biomonitoring program in the Columbia River Basin using freshwater mussels as bioindicators – The Freshwater Mussel Watch.</t>
  </si>
  <si>
    <t>The Forrest Conservation Area consists of 4,232 acres and contains 8.5 miles of critical fish habitat in the Upper Mainstem and Middle Fork John Day River systems.  Management prioritizes protection of fish, wildlife and their associated habitats.</t>
  </si>
  <si>
    <t>Host conference and e-library to facilitate innovative coordination, planning and assessment of resident fish and related programs in the Intermountain Province, thus improving information exchange among managers, policy makers, scientists and the public.</t>
  </si>
  <si>
    <t>This project will manage approximately 1,200 acres in the Upper Hangman Watershed for wildlife HU crediting against Albeni Falls Dam and protect additional native trout habitats through purchase of concervation easements, leases and possibly fee title.</t>
  </si>
  <si>
    <t>The projects primary focus is to enhance anadromous species habitat. Secondary but important benefits are to enhance wetlands, provide flood control and enhance habitat for both terrestrial and aquatic wildlife.</t>
  </si>
  <si>
    <t>Fish passage at road crossings throughout Southwest Idaho has greatly reduced historical anadromous &amp; resident salmonid habitat and migratory routes. This project, culvert barrier replacement in cooperation with tribal governments will restore salmonids.</t>
  </si>
  <si>
    <t>Proposal to complete fish passage and spawning ground restoration in an area on the Middle Fork Willamette River where bull trout have been re-introduced by a multi-agency partnership.</t>
  </si>
  <si>
    <t>Characterize the use of mainstem Columbia and lower Snake river habitats by juvenile Pacific lamprey and identify river reaches with high potential for restoration or expanded use.</t>
  </si>
  <si>
    <t>Conduct assessment of Tier 1 &amp; 2 reaches in Coweeman basin to identify/develop site-specific restoration projects to address limiting factors. Projects will be ranked &amp; prioritized based on geomorphic, biologic, land ownership, and cost factors.</t>
  </si>
  <si>
    <t>To acquire key land parcels that improve or maintain the conservation values, or ecological connectivity, of existing land owned by Washington Department of Fish and Wildlife.  Shrubsteppe dependant pygmy rabbit, sharptail, and sage grouse are the focus.</t>
  </si>
  <si>
    <t>We propose to formulate a survey design to monitor the status and trends and to provide for the early detection of invasive species in the mainstem Columbia River.</t>
  </si>
  <si>
    <t>This project will examine the role of marine growth, as measured by scale imcrement data, in controlling the survival of Columbia Basin spring chinook and sockeye salmon.</t>
  </si>
  <si>
    <t>This project will evaluate predation, water quality and the available prey base on bull trout, spring chinook salmon and sockeye salmon survival in Lake Wenatchee.  Bioenergetics modeling will quantify consumption rates of piscivores to determine impacts.</t>
  </si>
  <si>
    <t>Protect, restore, and enhance the Selway River Watershed to provide quality habitat for anadromous and resident fish. This will be accomplished by resotration projects such as culvert replacement, noxious weed removal, and streambank stabilization.</t>
  </si>
  <si>
    <t>Restore Middle Fork drainages to provide quality habitat for anadromous and resident fish. This will be accomplished by watershed resotration projects such as culvert replacement, road inventory and road obliteration.</t>
  </si>
  <si>
    <t>Restore Clear Creek drainage to provide quality habitat for anadromous and resident fish. This will be accomplished by watershed resotration projects such as culvert replacement, road inventory and road obliteration.</t>
  </si>
  <si>
    <t>A creek will be realigned into its historic channel to maintain water in a wetland and run a fish ladder. A fish ladder will be installed adjacent to an existing water-control structure to increase connectivity between Multnomah Channel and the floodplain</t>
  </si>
  <si>
    <t>Gold Creek is critically important bull trout spawning stream in the fragmented Pend Orielle Lake watershed. Migration and spawning habitat is threatened by a massive sediment source. The project would remove this threat and enhance water quality.</t>
  </si>
  <si>
    <t>Provide the Planning Board, with tools to contribute to the NPCC’s Fish and Wildlife Program, the Project Proposal /Review Process, meet the goals of the Power Act, the and move toward “normative” conditions in the Yakima Subbasin.</t>
  </si>
  <si>
    <t>DRAFT: The Skookumchuck Watershed project is a multi-phased effort to protect a right bank tribuatry of the Columbia River that supports threatened steelhead.</t>
  </si>
  <si>
    <t>Restore and protect the White Bird Watershed for the benefit of both resident and anadromous fish using an overall watershed approach.  Restoration and protection efforts will be done cooperatively with the Nez Perce National Forest.</t>
  </si>
  <si>
    <t>We will evaluate the pound net and beach seine as live capture, selective harvest gears. These gears are expected to increase bycatch survival while providing innovative methods for harvestable hatchery fish.</t>
  </si>
  <si>
    <t>This project will examine functional genetic differences between hatchery and wild Chinook salmon with the goal of identifying and reducing negative hatchery effects through modified hatchery practices.</t>
  </si>
  <si>
    <t>Determine the downriver effects of cold water releases from Dworshak Dam on bull trout populations inhabiting the North Fork Clearwater River tailrace and lower mainstem Clearwater River.</t>
  </si>
  <si>
    <t>This project will eliminate invasive noxious weeds, including hoary alyssum, spotted and diffuse knapweed, and musk thistle, from 1,500 acres of privately-owned mule deer winter and spring range and bighorn sheep habitat in the Upper Columbia Subbasin.</t>
  </si>
  <si>
    <t>WDFW will initiate riparian, wetland, instream, and upland habitat restoration on the Beebe Springs property. This work will compliment Beebe Creek restoration and development of interpretive and educational projects currently underway.</t>
  </si>
  <si>
    <t>Synchronize Washington State’s regulatory data improvements with the regions hydrography data. WDFW and WDNR, data additions and updates from their stream typing and fish habitat databases with be identified and assessed for inclusion.</t>
  </si>
  <si>
    <t>Fosters "grass-roots" public involvement and interagency cooperation for habitat restoration to offset deleterious impacts to the Kootenai River watershed fisheries by information transfer and public interface.</t>
  </si>
  <si>
    <t>This project will assess the influence of seasonal additions of salmon carcass analogs on various measures of stream productivity and nutrient flow through the aquatic community.</t>
  </si>
  <si>
    <t>The goal of this project is to collect data that will address the question of  whether interactions between hatchery stray summer-steelhead have the potential to impact recovery of the wild population in the John Day River subbasin.</t>
  </si>
  <si>
    <t xml:space="preserve">BPA </t>
  </si>
  <si>
    <t>BPA Adminstration</t>
  </si>
  <si>
    <t>Supplementation of chum salmon through artificial propagation and associated monitoring.</t>
  </si>
  <si>
    <t>This project will form a multi-agency collaboration to estimate the relative abundance and distribution of all life stages of lampreys in basins not studied previously.  We will also collect tissue samples for genetic analysis of fish in different areas.</t>
  </si>
  <si>
    <t>This project proposes to acquire approximately 8,463 acres of the Lamb Ranch located 39 miles East of Burns, Oregon.</t>
  </si>
  <si>
    <t>The Idaho City Ranger District is teaming with the WCH RC&amp;D and numerous partners to develop a comprehensive, long-term, watershed-scale strategy to restore mining impacted reaches within the Mores Creek watershed in southwestern Idaho.</t>
  </si>
  <si>
    <t>Coordinate the repair of the number two prioritized fish passage barriers in the Lower Clackamas watershed in Clear Creek in order to re-establish full access to sixteen miles of habitat and increase production of coho salmon and winter steelhead.</t>
  </si>
  <si>
    <t>Project will develop strategies for re-establishing self sustaining populations of Willamette Spring Chinook above 10 dams in the Willamette Subbasin.  Major objectives include quantifiying habitat potential and increasing survival and genetic diversity.</t>
  </si>
  <si>
    <t>The Deschutes River Conservancy, Three Sisters Irrigation District, Upper Deschutes Watershed Council and the Deschutes Soil and Water Distirct propose to restore instream habitat and flows in Squaw Creek to benefit ESA listed steelhead and bull trout.</t>
  </si>
  <si>
    <t>The purpose of this proposal is to place open channel irrigation deliveries in closed pipe and return the savings to the Walla Walla River as instream flow.  Conserved water would be returned to the Walla Walla River at the Gardena Farms diversion.</t>
  </si>
  <si>
    <t>[left blank]</t>
  </si>
  <si>
    <t>This project monitors and evaluates aquatic habitat conditions in the Walla Walla Subbasin using stream, surface water, and groundwater performance metrics. It complements BPA proposal: Walla Walla Subbasin Collaborative Salmonid Monitoring &amp; Evaluation</t>
  </si>
  <si>
    <t>Compare accuracy of AUC and mark/recapture population estimates for coho salmon</t>
  </si>
  <si>
    <t>This proposal addresses adult coho salmon population status monitoring in the Lower Columbia province to provide complete estimates of abundance, productivity, diversity, and spatial structure for Washington’s portion of the Lower Columbia River ESU.</t>
  </si>
  <si>
    <t>This amount reflects the NPT portion, total project needs are greater.</t>
  </si>
  <si>
    <t>Essential Chinook status and trend monitoring.  This project provides the primary redd counts in the middle fork Salmon river.</t>
  </si>
  <si>
    <t>Critical and essential to implement Salmon River portion of study.</t>
  </si>
  <si>
    <t>Need to correct pre-mature in-lieu decisions by BPA.</t>
  </si>
  <si>
    <t>Under funded project that NPT deems Critical and Essential</t>
  </si>
  <si>
    <t>This is a critical and essential project for the NPT.</t>
  </si>
  <si>
    <t>See comments and funding request for 200704300</t>
  </si>
  <si>
    <t>Critical and essential funding for the NPT portion of this project.</t>
  </si>
  <si>
    <t>Interim Operation Agreements</t>
  </si>
  <si>
    <t>Pre-Mature In-Lieu Funding Decisions</t>
  </si>
  <si>
    <t>Coordination Projects</t>
  </si>
  <si>
    <t>Data Management Projects</t>
  </si>
  <si>
    <t>Monitoring and Evaluation</t>
  </si>
  <si>
    <t>Wildlife</t>
  </si>
  <si>
    <t>Other Reductions</t>
  </si>
  <si>
    <t>Total Additional Funding</t>
  </si>
  <si>
    <t># Projects</t>
  </si>
  <si>
    <t>Conduct fisheries assessments and evaluations, habitat assessments, water chemistry studies and primary and secondary production studies within the Rufus Woods subbasin.  Supplementation of salmonids to provide increased tribal and sport harvest.</t>
  </si>
  <si>
    <t>The Confederated Tribes of Grand Ronde would contract with the BPA to acquire 650 wildlife habitat units in the Willamette Subbasin at a fixed price range.</t>
  </si>
  <si>
    <t>The primary focus of the proposed project is for the conservation and recovery of Endangered Species Act (ESA) listed floodplain fishes
and their habitats in the Willamette Basin. The project is a collaborative effort between various agencies.</t>
  </si>
  <si>
    <t>The research to be conducted under this proposal will evaluate relationships among river discharge, hyporheic zone characteristics, egg pocket water temperature, and emergence timing of Snake River fall chinook salmon.</t>
  </si>
  <si>
    <t>Developing and Assessing Freshwater Mussel Distribution, Abundance and Life History Survey Methods in the Columbia Basin in Washington.</t>
  </si>
  <si>
    <t>EFFECTIVENESS MONITORING OF IN-STREAM HABITAT RESTORATION IN THE LOWER ENTIAT BASIN AT MICROHABITAT AND REACH SCALES</t>
  </si>
  <si>
    <t xml:space="preserve">Expense Comments: Follow-up with data to see if it supports no more collections of parr for one or more of the 3 tributaries. </t>
  </si>
  <si>
    <t>Expense Comments: This project implements RPA 177 under the 2000 BiOp, was included under the 2004 UPA and is a part of the Action Agencies 2005-2007 Implementation Plan as a status monitoring project to monitor and evaluate survival and performance of yearling fall chinook from FCAP facilities.
[See footnote references: R11 (M&amp;E), R10 (ISRP Not Fundable)]</t>
  </si>
  <si>
    <t>Expense Comments: We concur with ISRP comments that project's design and implementation need to be based on restructuring of project 1998-010-04.
[See footnote reference: R9 (ISRP not fundable)]</t>
  </si>
  <si>
    <t>Expense Comments: Budget held at FY06 level.
[See footnote reference: R8 (In Lieu)]</t>
  </si>
  <si>
    <t>Expense Comments: Reflects reduced scope and increased cost share.
[See footnote reference: R11 (M&amp;E)]</t>
  </si>
  <si>
    <t>Expense Comments: This project will be funded as part of 1998-018-00 to improve fish passage and riparian habitat for species with limited productivity.  Determination outstanding.
[See footnote reference:  R1 (capital)]</t>
  </si>
  <si>
    <t>Expense Comments: See footnote references: R11 (M&amp;E). R17 (USFS Projects 30%).</t>
  </si>
  <si>
    <t>Expense Comments: See footnote reference: R18 (coordination)</t>
  </si>
  <si>
    <t>Expense Comments: Reflects reduction in scope to provide information used for operations decisions.  
[See footnote reference: R11 (M&amp;E)]</t>
  </si>
  <si>
    <t>Expense Comments: Project will reduce erosion and enhance riparian habitat for ESA-listed species with low productivity.
[See footnote reference: R13 (BiOp Projects Not Recommended by Council)]</t>
  </si>
  <si>
    <t>This project provides an estimated 20,015 Habitat Units for mitigation credits for the Lower Snake Dam complex.  It provides 16,286 acres of wildlife habitat and protects 16.6 miles of listed steelhead habitat within the lower Grande Ronde Subbasin.</t>
  </si>
  <si>
    <t>The CTUIR Grande Ronde Subbasin Restoration Project plans, designs, implements, maintains, and monitors habitat enhancement and restoration projects in the Grande Ronde Subbasin.  Planned FY 2007-09 projects include Meadow Cr, End Cr, Ladd Cr, and main GR</t>
  </si>
  <si>
    <t>Idaho State co-coordinator of the Clearwater Focus Program to provide technical and management assistance to habitat restoration groups, performs staff functions for Clearwater PAC, and interagency liaison for program development.</t>
  </si>
  <si>
    <t>Protect, restore, and enhance the Meadow Creek Watershed to provide quality habitat for anadromous and resident fish. This will be accomplished by watershed resotration projects such as culvert replacement, road obliteration, and streambank stabilization.</t>
  </si>
  <si>
    <t>Protect and restore the Lolo Creek Watershed to provide quality habitat for anadromous and resident fish. This will be accomplished by watershed resotration projects such as culvert replacement, road obliteration, and streambank stabilization.</t>
  </si>
  <si>
    <t>Continued administration of McKenzie River Focus Watershed for coordinated planning and monitoring of fish, wildlife and water quality improvement projects and improved resource stewardship through public outreach and education.</t>
  </si>
  <si>
    <t>This proposal is to conduct a feasibility study on the potential to block off the upper end of Camas Slough and reroute the Lower Washougal directly to the Columbia. This will reduce salmon mortality due to high temperatures and high predation levels.</t>
  </si>
  <si>
    <t>Conduct assessment of Tier 1 &amp; 2 reaches in Kalama basin to identify/develop site-specific restoration projects to address limiting factors. Projects will be ranked &amp; prioritized based on geomorphic, biologic, land ownership, and cost factors.</t>
  </si>
  <si>
    <t>Expense Comments: In addition to Council recommendation, budget to develop a joint prioritization of project list in coordination with 2002-070-00 Nez Perce SWCD Lapwai Creek Anadromous Habitat. To effectively restore habitat in this watershed, there needs to be a joint prioritization of all projects based on highest restoration effect and not upon property boundaries or traditional areas of work.  The tribal, private, state and federal lands are intermingled which requires one coordinated prioritization to assure work is completed first where it is most needed.
See footnotes: Limited FY07 implementation of ongoing, landowner sensitive tasks from FY06, which does not represent any new implementation, may be implemented after review and approval by BPA COTR. [See footnote reference: R17 (USFS Projects 30%)]</t>
  </si>
  <si>
    <t>Expense Comments: Project to provide biological benefits for species with low productivity by securing easements combined with the significant side channel restoration funded by the Corps.  This project has not changed from its original scope, i.e., to purchase easements that contain previous side channel habitat that has been cut off from the main Salmon River and in cooperation with the Corps of Engineers, reconnect the channels and restore them to natural geomorphic features. Limited project implementation and effectiveness monitoring will be developed in conjunction with the Council's overall framework for habitat project monitoring.
[See footnote reference: R10 (ISRP not fundable)]</t>
  </si>
  <si>
    <t>Expense Comments: Fish population status monitoring is a low priority for BPA. Smart close to wrap up technique evaluation.
[See footnote reference: R3 (Close)]</t>
  </si>
  <si>
    <t>Expense Comments: Supports riparian work that will benefit ESA listed Fall Chinook with low productivity, but does not include bridge construction.  
[See footnote reference: R17 (USFS)]</t>
  </si>
  <si>
    <t>Expense Comments: Project in Canada is not primarily focused on gathering information on effects of FCRPS.
[See footnote reference: R3 (Close)]</t>
  </si>
  <si>
    <t>P</t>
  </si>
  <si>
    <t>PINK = Performance issue</t>
  </si>
  <si>
    <t>Matthew, Carlos</t>
  </si>
  <si>
    <t>Watts Iii, Virgil</t>
  </si>
  <si>
    <t>Brown, Cecilia</t>
  </si>
  <si>
    <t>Baesler, Gregoryory</t>
  </si>
  <si>
    <t>Implementation Planning Budgets 
(Revised as of 7/02/07 - Bold is revision of Feb. Decision)</t>
  </si>
  <si>
    <t>Third year of funding is contingent on negotiating three additional landowner agreements as per ISRP comments.</t>
  </si>
  <si>
    <t>Road decommissioning of FS road); assume covered by BPA-FS MOU</t>
  </si>
  <si>
    <t>Remove dikes, reconnect side channels; assume no existing entity required to conduct</t>
  </si>
  <si>
    <t>ISRP fundable qualified.  Sponsors should consider the ISRP comments during contracting.  Budget reductions not specific.   Project to be implemented with reduced scope.</t>
  </si>
  <si>
    <t xml:space="preserve">The reduced budget addresses the biological objective regarding reservoir productivity, and the work element addressing the M&amp;E effectiveness of the USACE’s Dworshak Reservoir nutrient enhancement project on increasing kokanee abundance, density, and growth.  </t>
  </si>
  <si>
    <t>Close piping of irrigation, other efficiencies (assuming irrigators not required to do)</t>
  </si>
  <si>
    <t>Fencing, livestock management to protect listed species, mixed landownership; other entities authorized/required (FS, pvt, to avoid ESA impacts)</t>
  </si>
  <si>
    <t>Multiple restoration activities (engineered logjams) in estuary focused on chum;  need to confirm that screening or other criteria to ensures BPA funding not being used for specific activities another entity is required to perform; need to check that cost share reasonable</t>
  </si>
  <si>
    <t>Wetland enhancement on BPA-funded mitigation lands; assume costs consistent with MOA requirements. Upon review, BPA concerned that funding is being applied in lieu of state funding; will need additional cost share or other resolution. Rating changed from a "1" to a "2.3".</t>
  </si>
  <si>
    <t>Project 200710900 is an important project to reduce or prevent the expansion of aquatic nuisance species (ANS) by encouraging recreationists to wash equipment before entering new waters and through early detection and eradication measures. BPA chose not to fund this project that had been recommended for funding by CBFWA, ISRP and NPCC. BPA apparently did not recognize the threat that introduced exotic species present to past BPA investments in mitigation (See BPA comment on line 336 in the excel file). We urge BPA to fund this project to prevent the establishment of ANS because once established, invasive species can be very expensive or even impossible to eradicate.</t>
  </si>
  <si>
    <t>Project 200703800 is an IDFG project designed to identify pure WCT populations and bull trout populations for conservation purposes. BPA did not fund this project because "New bull trout projects are not a high priority for BPA" (See BPA comment on line 333 in excel file). Bull trout are threatened and continue to be at risk in many locations. This project also contains WCT conservation measures that should be funded to assure that all remaining genetically pure populations of WCT are identified and screened as possible donor sources for restoration activities throughout the species' historic range.</t>
  </si>
  <si>
    <t>State and Tribal StreamNet efforts in Montana and Columbia Basin headwaters should be supported as required.  Resident fish data are required to assess progress toward mitigation goals and provide the linkage between subbasins, ecological provinces and the Columbia Basin as a whole. </t>
  </si>
  <si>
    <t>Additional funding required to support management plan.</t>
  </si>
  <si>
    <t>The project sponsors are to work with the Council and others to structure an ISRP/Council review of the coordinated subbasin activities in the Umatilla at some point in the next two years.  Hold to scope of FY 2006.</t>
  </si>
  <si>
    <t>Restoration of bull trout passage at Albeni Falls Dam using a trap-and-haul approach in conjunction with investigations to assess effectiveness of rapid genetic analysis in assigning natal tributary</t>
  </si>
  <si>
    <t>Lake Roosevelt White Sturgeon Recovery Project</t>
  </si>
  <si>
    <t>Yakima Klickitat Fisheries Project - Monitoring And Evaluation</t>
  </si>
  <si>
    <t>StreamNet (CIS/NED)</t>
  </si>
  <si>
    <t>The Fish Passage Center (FPC)</t>
  </si>
  <si>
    <t>Technical Management Team (TMT)</t>
  </si>
  <si>
    <t>Northwest Habitat Institute</t>
  </si>
  <si>
    <t>PNAMP Funding</t>
  </si>
  <si>
    <t>Aquatic survey protocol comparison.</t>
  </si>
  <si>
    <t>US Forest Service - National Headquarters</t>
  </si>
  <si>
    <t>A Spatially Explicit &amp; Web-accessible Database for Managing the Impacts of Expanding Colonial Waterbird Populations on Juvenile Salmonids (Oncorhynchus spp.) in the Columbia River Basin</t>
  </si>
  <si>
    <t>Expense Comments: See footnote references: R8 (In Lieu), R11 (M&amp;E).</t>
  </si>
  <si>
    <t xml:space="preserve">Expense Comments: Capital budget for 2007-027-00 contingent upon continuing discussion on crediting against mitigation obligation for Chief Joseph Dam and Grand Coulee Dam.
[See footnote reference: R18 (wildlife)] </t>
  </si>
  <si>
    <t>Expense Comments: Budget reflects expectation of continued Corps co-funding and the removal of two UW subcontracts.
[See footnote reference: R11 (M&amp;E)]</t>
  </si>
  <si>
    <t>Expense Comments: Fund for final riparian plantings to maintain channel restoration work, wildlife enclosure fence maintenance, vegetation maintenance and weed management.
[See footnote reference: R3 (Close)]</t>
  </si>
  <si>
    <t>Acquisition of a Conservation Easement over 1084 acres of Upland Prairie and Oak Habitat, Willamette Subbasin</t>
  </si>
  <si>
    <t>Willamette Basin Capitalized Wildlife Land Acquisitions</t>
  </si>
  <si>
    <t>The Confederated Tribes of Grand Ronde</t>
  </si>
  <si>
    <t>Umatilla Passage O&amp;M</t>
  </si>
  <si>
    <t>Westland Irrigation District</t>
  </si>
  <si>
    <t>Hood</t>
  </si>
  <si>
    <t>Walla Walla Juvenile and Adult Passage Improvements</t>
  </si>
  <si>
    <t>Yakama Reservation Watersheds Project</t>
  </si>
  <si>
    <t>Restore and Enhance Anadromous Fish Populations and Habitat in Salmon Creek</t>
  </si>
  <si>
    <t>Walla Walla River Basin Fish Habitat Enhancement</t>
  </si>
  <si>
    <t>Protect and Restore Lolo Creek Watershed</t>
  </si>
  <si>
    <t>Nez Perce Tribe DFRM Watershed Division</t>
  </si>
  <si>
    <t>Protect and Restore Waw'aalamnime to 'Imnamatnoon Creek Analysis Area</t>
  </si>
  <si>
    <t>Restore McComas Meadows/ Meadow Creek Watershed</t>
  </si>
  <si>
    <t>CTUIR Grande Ronde Subbasin Restoration Project</t>
  </si>
  <si>
    <t>Montana Focus Watershed Coordi</t>
  </si>
  <si>
    <t>Shoshone-Paiute Habitat Enhanc</t>
  </si>
  <si>
    <t>Yakima Basin Side Channels</t>
  </si>
  <si>
    <t>Yakama Nation -YKFP</t>
  </si>
  <si>
    <t>Klickitat Watershed Enhancement</t>
  </si>
  <si>
    <t>North Fork/Mid-John Day Fish Passage Improvement</t>
  </si>
  <si>
    <t>Monument &amp; Wheeler SWCDs</t>
  </si>
  <si>
    <t>John Day Watershed Restoration</t>
  </si>
  <si>
    <t>Hood River Fish Habitat</t>
  </si>
  <si>
    <t>Trout Creek Watershed Restoration Project</t>
  </si>
  <si>
    <t>Jefferson County Soil &amp; Water Conservation District (SWCD)</t>
  </si>
  <si>
    <t>Pine Hollow/Jackknife Habitat</t>
  </si>
  <si>
    <t>Sherman County Soil &amp; Water Conservation District (SWCD)</t>
  </si>
  <si>
    <t>Big Canyon Fish Habitat</t>
  </si>
  <si>
    <t>Nez Perce Soil &amp; Water Conservation District (SWCD)</t>
  </si>
  <si>
    <t>Protect &amp; Restore the Big Canyon Creek Watershed</t>
  </si>
  <si>
    <t>Protect and Restore Lapwai Creek Watershed</t>
  </si>
  <si>
    <t>Restore Salmon River (Challis, Idaho)</t>
  </si>
  <si>
    <t>Custer County Soil &amp; Water Conservation District (SWCD)</t>
  </si>
  <si>
    <t>Sandy River Delta Habitat Restoration</t>
  </si>
  <si>
    <t>US Forest Service (USFS) - Hood River</t>
  </si>
  <si>
    <t>Anadromous Fish Habitat &amp; Pass</t>
  </si>
  <si>
    <t>Lower Willamette River Fish Passage and Floodplain Reconnection at Oaks Bottom Wildlife Refuge</t>
  </si>
  <si>
    <t>Water and Economic Optimization Project to Restore Streamflow in Fifteenmile Creek in the Fifteenmile Sub-basin.</t>
  </si>
  <si>
    <t>Implementation of the Okanogan Subbasin Plan. Initiate a Programmatic and Sequenced set of Key Habitat Restoration and Protection Actions</t>
  </si>
  <si>
    <t>Development of protocols and priorities for re-establishing naturally reproducing populations of Upper Willamette River Chinook Salmon above US Army Corps of Engineers dams in the Willamette Subbasin</t>
  </si>
  <si>
    <t>UPA Entiat Subbasin Riparian Enhancement Program</t>
  </si>
  <si>
    <t>UPA Project - Elbow Coulee Floodplain Restoration</t>
  </si>
  <si>
    <t>Well modifications to improve aquatic habitat for Toppenish/Simcoe Creeks.</t>
  </si>
  <si>
    <t>Evaluation of water temperature exposure in the Columbia River hydrosystem on reproductive success of adult and juvenile Chinook salmon and steelhead</t>
  </si>
  <si>
    <t>M&amp;E of Lake Roosevelt hatchery programs; fishery managers authorized/required as well; need confirmation that cost share is adequate.</t>
  </si>
  <si>
    <t>Trout ponds to replace lost fishery; assume this is for FCRPS and Avista will be providing additional ponds via relicensing</t>
  </si>
  <si>
    <t>Tier 2.  7th priority on Intermountain Province Tier 2 list.  Fund at a level consistent with ISRP comments as funding becomes available.</t>
  </si>
  <si>
    <t>Supplementation evaluation in Idaho; fishery managers/others authorized/required; needs cost share or other remedy.</t>
  </si>
  <si>
    <t>O&amp;M for kokanee production in mitigation for FCRPS; other entities authorized/required (fishery managers) but cost share is addressed</t>
  </si>
  <si>
    <t>ISRP fundable in part (qualified).  No additional parr collection, as per ISRP recommendation, and to continue and complete the captive propagation experiment  Budget reduction reflects the removal of the work element task titled - Collect 300 Naturally Produced Chinook Salmon Parr / cohort / stock.  Other budget reductions not specific. Project to be implemented as proposed with reduced scope, other than what is specified.</t>
  </si>
  <si>
    <t>Lofy, Peter</t>
  </si>
  <si>
    <t>Captive broodstock in mitigation for FCRPS.</t>
  </si>
  <si>
    <t>ISRP fundable in part (qualified). No additional parr collection, as per ISRP recommendation, and to continue and complete the captive propagation experiment  Budget reduction reflects the removal of the work element task titled - Collect 300 Naturally Produced Chinook Salmon Parr / cohort / stock.  Other budget reductions not specific. Project to be implemented as proposed with reduced scope, other than what is specified.</t>
  </si>
  <si>
    <t>Supplement natural production of Snake River fall Chinook above Lower Granite Dam through acclimation and final rearing of Lyons Ferry Hatchery yearling and sub-yearlings</t>
  </si>
  <si>
    <t xml:space="preserve">Implements the captive broodstock project through the collection of juvenile salmon from the wild and maintaining them in captivity; assume mitigates for FCRPS. </t>
  </si>
  <si>
    <t>ISRP fundable qualified:  ISRP recommends that the broader YKFP program be the subject of an organized program review.  Project sponsor should consider focusing the next annual review for this purpose, otherwise review will need to occur as part of the next project review cycle.  As Council has asked for in the past, a Master Plan is needed for fall chinook and coho elements of the project.</t>
  </si>
  <si>
    <t>Lostine River adult acclimation facility</t>
  </si>
  <si>
    <t xml:space="preserve">See discussion of Programmatc Issue: supplementation m&amp;e.  The NEOH Lostine component will not be complete by 2008.  Thus, this budget would increase from proposed in 2008 because of lack of hatchery completion and this project accommodating both O&amp;M and M&amp;E. </t>
  </si>
  <si>
    <t xml:space="preserve">Assume in mitigation for FCRPS. </t>
  </si>
  <si>
    <t>Multiple research activities to address historic/ongoing changes in estuarine habitat; NMFS, and others authorized or required to conduct this work.  Need cost share or other remedy.</t>
  </si>
  <si>
    <t>Sponsor is to consider the ISRP’s questions and considerations as the sponsor implements the project, prepares the annual project reports, and prepares for the next project review cycle.</t>
  </si>
  <si>
    <t>Kelt reconditioning research; other entities authorized/required to address (fishery managers, other hydro operators); recommend confirmation that cost-share sufficient</t>
  </si>
  <si>
    <t>Developing "operational" loss assessment for Libby Dam.</t>
  </si>
  <si>
    <t>RM&amp;E regarding ocean/climate effects on CR salmon; multiple other entities authorized/required to fund (eg fishery managers, others affecting CR salmon); confirm that cost-share is adequate.</t>
  </si>
  <si>
    <t>See discussion of Programmatc Issue: supplementation m&amp;e. The reduced budget reflects that the O&amp;M needs for NEOH hatchery would not take place in 2007 or 2008, so the increased needs for O&amp;M would not be required for this funding period.  The recommended budget reflects holding to $200K, slightly below FY2006 level.  Budget reductions not specific.   Project to be implemented as proposed with reduced scope.</t>
  </si>
  <si>
    <t>Increase survival of migrating juvenile and adult salmon and steelhead in the Umatilla Basin by operating passage facilities, flow enhancement measures, trapping facilities, and transport equipment to provide adequate passage conditions.</t>
  </si>
  <si>
    <t>The ongoing Umatilla Subbasin Fish Habitat Improvement Project (19871-100-02) is aimed at protecting (where possible) and enhancing/rehabilitating (where required), degraded fish habitat on private lands using passive and active restoration techniques.</t>
  </si>
  <si>
    <t>The goal of this project is to monitor and evaluate fish screen facilities to ensure they meet NMFS criteria for safe juvenile fish passage.  Fish screens will be evaluated in most subbasins within the Columbia Plateau Province.</t>
  </si>
  <si>
    <t>The main goals of this Kootenai River investigation is to determine limiting factors of key fish species, including thretened and endangered, and provide recommendations to their recovery as well as ecosystem rehabilitation through nutrient restoration.</t>
  </si>
  <si>
    <t>Restore and maintain populations of summer and winter steelhead, and re-establish and maintain the spring chinook population in the Hood River subbasin.  Steelhead and chinook broodstock will be held and spawned at the Parkdale Fish Facility.</t>
  </si>
  <si>
    <t>Implement, monitor, and evaluate actions in the Hood River and Pelton Ladder Master Plans pertaining to smolt production, acclimation, and habitat.</t>
  </si>
  <si>
    <t>This project will coordinate exchange of data among managers tribal programs to reintroduce extirpated coho salmon, and comprehensive assessment of methodologies and results to address uncertainites relative to the feasibity of reintroduction/restoration.</t>
  </si>
  <si>
    <t>Purchase 2560 acres of Plum Creek Timber Co. holdings in the Little Naches drainage to protect key spawning reaches of steelhead and salmon under federal management. Restore riparian habitat in Little Naches watershed</t>
  </si>
  <si>
    <t>Enhance the upper Musselshell Creek Watershed to restore access and provide quality habitat for all aquatic species by reversing past mining activities that have diverted a portion of Musselshell Creek creating a passage barrier.</t>
  </si>
  <si>
    <t>Assessment fish population structure and habitat conditons above and below Condit Dam prior to the re-introduction of anadromous salmonids.</t>
  </si>
  <si>
    <t>To provide money and technical assistance to local landowners for irrigation system improvements in the interest of improving water quality and quantity throughout Okanogan County for fish habitat.</t>
  </si>
  <si>
    <t>A cooperative project to reduce sediment, protect and restore critical riparian/stream habitat and increase fish survivability in the Tucannon Subbasin thru road decommissioning streambank stabilization and native plant restoration.</t>
  </si>
  <si>
    <t>This monitoring and evaluation (M&amp;E) plan describes the implementation of a comprehensive monitoring and evaluation program for Phase 1 of Nez Perce Tribal Hatchery (NPTH).</t>
  </si>
  <si>
    <t>Westland Irrigation District, as contractor to Bonneville Power Administration, and West Extension Irrigation District, as subcontractor to Westland, provide labor, equipment, and material necessary for the operation, care, and maintenance of fish facil</t>
  </si>
  <si>
    <t>The goal of this project is to develop and evaluate fish-tracking technologies needed to assess the effectiveness of management actions and strategies for recovery of ESA-listed fish populations.</t>
  </si>
  <si>
    <t>Apply coded-wire tags to production of coho and chinook salmon at WDFW Columbia Basin hatcheries for stock assessment of hatchery and wild populations. Evaluate survival, contribution and stray rates of hatchery reared fish and compare to wild fish.</t>
  </si>
  <si>
    <t>The Coded-Wire Tag (CWT) Recovery Project is an on-going data collection and data management program by ODFW, WDFW, and PSMFC that contributes to the annual assessment of hatchery and wild salmon populations throughout the Columbia Basin.  specific, t</t>
  </si>
  <si>
    <t>We will analyze microsatellite genetic variation within and among white sturgeon populations throughout their range to assess both the interrelationships of populations to one another and the genetic health of the populations within the Columbia basin.</t>
  </si>
  <si>
    <t>Protect and restore the Crooked River Watershed for the benefit of both anadromous and resident fish using an overall watershed health approach.  This project is a cooperative effort between the Nez Perce Tribe and Nez Perce National Forest.</t>
  </si>
  <si>
    <t>Develop a prioritized habitat recovery project list for chinook, coho, chum, and steelhead in all Lower Columbia sub-basins.  Estimate whether these actions will result in populations reaching recovery targets.</t>
  </si>
  <si>
    <t>Beaver dams have strong effects on stream processes, fish, and wildlife.  We will use GIS to estimate status and trends in beaver ponds, and GIS and existing fisheries data to test hypotheses about how ponds affect salmonids at watershed scales.</t>
  </si>
  <si>
    <t>Rehabilitation of riparian area and habitat for the lower 5300 feet of Rock Creek, Stevenson, Skamania Co., WA</t>
  </si>
  <si>
    <t>Estimate population abundance, effective population size and within/among population genetic variability in isolated populations to provide emperical data toward defining minimum viable population size and restoration and recovery of bull trout.</t>
  </si>
  <si>
    <t>Irrigation efficiency and shallow aquifer recharge will improve Walla Walla River flows on flow -impaired priority restoration reaches at times of the year that are critical for steelhead, spring Chinook, and bull trout passage and habitat use.</t>
  </si>
  <si>
    <t>This project will protect, restore, and return critical spawning and rearing habitat to the Analysis Area using a holistic approach to restoration.  Projects will be coordinated with the Clearwater National Forest.</t>
  </si>
  <si>
    <t>The Manastash Creek Project will provide fish passage, diversion screening and seek instream flow to support fish recovery in the Yakima Basin. This proposal is for Phase 1: screening/passage. Phase 2: instream flow will be a second proposal.</t>
  </si>
  <si>
    <t>The Yakima Tributary Access and Habitat Program intends to: a) screen diversion structures; b) provide for fish passage at man-made barriers; c) assist landowners improve stream habitat; and, d) coordinate the acquisition of riparian buffer easements.</t>
  </si>
  <si>
    <t>Implements the captive broodstock project through the collection of juvenile salmon from the wild and maintaining them in captivity. The founding generation is spawned at maturity and the resulting F1 generation is released back to the parental stream.</t>
  </si>
  <si>
    <t>This project will protect, restore, and return critical spawning and rearing habitat to the Analysis Area using a holistic approach to restoration.  Projects will be coordinated with the USFS.</t>
  </si>
  <si>
    <t>Captive rearing and spawning of threatened spring Chinook salmon from Catherine Creek, upper Grande Ronde River and Lostine River.  Research to evaluate the effectiveness of rearing protocols and treatment and prevention of bacterial kidney disease.</t>
  </si>
  <si>
    <t>To provide ecological information and technical services to decision makers in support of adaptive management for restoration, conservation, and preservation of cultural, social, and economic salmonid resources.</t>
  </si>
  <si>
    <t>Tribal trout ponds provide alternative fishing opportunities for tribal harvest while reducing/eliminating adverse pressure on native stocks within targeted tributaries on the CDA Reservation in both the CD'A and Spokane subbasins.</t>
  </si>
  <si>
    <t>This project will fulfill the obligation of the BPA to mitigate the remaining 11,223 HU's the CCT has left, by acquiring key habitats to be enrolled into the CCT Mitigation Project where they can be protected, enhanced and restored.</t>
  </si>
  <si>
    <t>This is a continuation of an ongoing O&amp;M/RM&amp;E program.  It has been seperated from its O&amp;M component for this solicitation.Monitor status and detect changes in salmonid abundance, productivity, diversity, and spatial structure in the Grande Ronde Subbasin</t>
  </si>
  <si>
    <t>The John Day Basin Trust requests program operations funding and a "set aside" allocation of purchase funding to pursue the conversion of current and expired riparian lease agreements to permanent riparian conservation easements.</t>
  </si>
  <si>
    <t>Sockeye and chinook salmon and steelhead sampled at the  Bonneville Dam Adult Fish Facility  will be classified using genetics and PIT tagged to assess upstream timing and survival.</t>
  </si>
  <si>
    <t>The Project seeks to restore 5 acres of historic tidal floodplain wetland habitat in the Ramsey Wetland Complex while principally restoring hydrologic connectivity and ecological function in the lower Willamette River benefiting native fish and wildlife.</t>
  </si>
  <si>
    <t>Proposed objectives address distribution and temperature associations of subadults in Mill Cr./Walla Walla R.) migration characteristics of Hood River bull trout and development of bull trout monitoring plan for the Grand Ronde and John Day subbasins.</t>
  </si>
  <si>
    <t>Educate teachers, students, and public about local watershed natural resources and involve them in positive action projects.</t>
  </si>
  <si>
    <t>This project works to assess and restore native salmonids in tributaries to and enhance largemouth bass populations in the lower Pend Oreille River.  Activities include habitat and population assessments, habitat restoration, and non-native fish removals.</t>
  </si>
  <si>
    <t>Continue to monitor and evaluate previous habitat enhancemnet efforts and the effects of mine impacts. Complete preliminary data collection and feasability studies on two new locations for habitat enhancements in the Upper Salmon River Subbasin.</t>
  </si>
  <si>
    <t>The Kootenai River Ecosystem Improvements Project proposes to continue monitoring key ecological functions of the Kootenai River ecosystem and to mitigate for nutrients lost to hydro operations at Libby Dam. Habitat complexity evaluation is proposed.</t>
  </si>
  <si>
    <t>Proposal's primary focus is to finish studies to restore kokanee spawning habitat in Lake Pend Oreille and to meet bull trout recovery objectives by balancing predator/prey ratios in the lake and removing the threat of interspecific competition.</t>
  </si>
  <si>
    <t>Protect and enhance habitat to expand and protect pygmy rabbit, sage grouse, sharp-tailed grouse and other shrub-steppe obligate species populations as mitigation for habitat loss associated with the construction of Grand Coulee and Chief Joseph Dams.</t>
  </si>
  <si>
    <t>Construction, O&amp;M, and M&amp;E of numerous new and existing instream and riparian habitat restoration projects; Monitoring and Evaluation of summer steelhead smolt production and adult return.  M&amp;E of instream and riparian habitat restoration activities.</t>
  </si>
  <si>
    <t>Implement habitat protection, enhancement, and recovery strategies to support Subbasin Plan identified ESA focal, cultural significant and species of interest recovery within the Tucannon Subbasin.</t>
  </si>
  <si>
    <t>To obtain funding to continue with the districts effort to reduce soil erosion on the uplands and along the streams of Garfield County to improve water quality and fish habitat.</t>
  </si>
  <si>
    <t>This project produces known stock anadromous salmonids for commercial and recreational harvest in Select Area and other regional fisheries.</t>
  </si>
  <si>
    <t>The project provides immediate and long-term protection for anadromous and resident fish species in the John Day, Umatilla, and Walla Walla basins by the installation or replacement of out dated fish protection and passage devices on irrigation diversions</t>
  </si>
  <si>
    <t>On-going project for prioritizing &amp; implementing on-the-ground habitat projects for wild steelhead &amp; Chinook salmon in Asotin watershed.  Bull trout also benefit from this ridge-top-to-ridge-top approach with match from private landowners &amp; other grants.</t>
  </si>
  <si>
    <t>The Wenatchee Riparian proposal will involve planting native vegetation and fencing to establish a properly functioning riparian buffer in the Wenatchee Assessment Units.  This project will benefit Upper Columbia steelhead, spring Chinook and bull trout.</t>
  </si>
  <si>
    <t>To ensure adequate Spokane Tribal representation at regional meetings. This project would secure funding for Spokane Tribal Fish and Wildlife Managers to attend regional and provincial meeting to assist in development of work plans within Columbia River</t>
  </si>
  <si>
    <t>Facilitate and coordinate five UCUT member Tribes' participation in regional activities involving implementation of the FWP, annual project and funding recommendations, rolling provincial review, subbasin planning, program amendment recommendations, etc.</t>
  </si>
  <si>
    <t>Teanaway watershed supports viable salmonid populations with complex spatial structure and diversity. Maximizing  abundance and productivity of focal species requires protecting critical habitat, augmenting instream flows, &amp; restoring floodplain functions</t>
  </si>
  <si>
    <t>This proposal is for ongoing research, monitoring and evaluation of the Umatilla Hatchery program.  The Umatilla Hatchery RM&amp;E Project evaluates hatchery practices for steelhead supplementation and spring and fall Chinook salmon reintroduction.</t>
  </si>
  <si>
    <t>The Oregon Department of Fish and Wildlife (ODFW) is collaborating on preliminary design of new hatchery facilities and modifications to Lookingglass Hatchery with the Nez Perce and Umatilla Tribes and federal partners.</t>
  </si>
  <si>
    <t>The goal of this project is to determine the status of Pacific lamprey and their habitat in the Deschutes subbasin. Adult escapement and tribal harvest will be estimated. Adult spawning habitat will be described and redd production determined.</t>
  </si>
  <si>
    <t>Expense Comments: FY09 funding will depend on start-up of NEOH M&amp;E program. Consistent with the other Grande Ronde supplementation projects.  This project is also budgeted at the FY06 SOY level.</t>
  </si>
  <si>
    <t xml:space="preserve">Expense Comments: FY07-09 reduced $147,624.  M&amp;E is now part of project  2007-083-00 </t>
  </si>
  <si>
    <t>Surveying Jobs that Depend on the Existence of Lower Snake River Reservoirs</t>
  </si>
  <si>
    <t>Keeping Irrigators Whole in the Event of Reservoir Removal</t>
  </si>
  <si>
    <t>Keeping Commodity Shippers Whole in the Event of Reservoir Removal</t>
  </si>
  <si>
    <t>Reducing the Cost of Reservoir Removal</t>
  </si>
  <si>
    <t>Investigating Flood Control Benefits and Flooding Risks of Federally Controlled Lower Snake Dams</t>
  </si>
  <si>
    <t>Estimating Bonneville Power Administration Revenue Effects in the Event of Reservoir Removal</t>
  </si>
  <si>
    <t>ARW</t>
  </si>
  <si>
    <t xml:space="preserve">FY08 Request </t>
  </si>
  <si>
    <t xml:space="preserve">FY09 Request </t>
  </si>
  <si>
    <t>Final In lieu rating (BPA)</t>
  </si>
  <si>
    <t>In Lieu Notes (BPA)</t>
  </si>
  <si>
    <t>ISRP Final Recommendation</t>
  </si>
  <si>
    <t>Council Rec FY 07 (exp)</t>
  </si>
  <si>
    <t>Council Rec FY 08 (exp)</t>
  </si>
  <si>
    <t>Council Rec FY 09 (exp)</t>
  </si>
  <si>
    <t>Council Rec FY 07 (cap)</t>
  </si>
  <si>
    <t>Council Rec FY 08 (cap)</t>
  </si>
  <si>
    <t>Council Rec FY 09 (cap)</t>
  </si>
  <si>
    <t>Evaluation of Live Capture, Selective Fishing Gear</t>
  </si>
  <si>
    <t>Coded-Wire Tag Recovery</t>
  </si>
  <si>
    <t>Annual Stock Assessment - Coded Wire Tag Program (ODFW)</t>
  </si>
  <si>
    <t>Coded Wire Tag - USFWS</t>
  </si>
  <si>
    <t>Coded Wire Tag - WDFW</t>
  </si>
  <si>
    <t>New Marking &amp; Monitoring Tech</t>
  </si>
  <si>
    <t>Proposal provides for all YN management functions associated with the Yakima/Klickitat Fisheries Project including project planning, O&amp;M, research, data management, and habitat improvement and acquisition actions in the Yakima Subbasin.</t>
  </si>
  <si>
    <t>Increase survival of migrating salmonids in the Walla Walla Basin by coordinating the overall passage program including monitoring passage conditions and operation of passage facilities and transport equipment to provide adequate passage conditions.</t>
  </si>
  <si>
    <t>PNAMP requires a Coordinator to serve as lead staff, liaison, point of contact, and support efforts to coordinate state, federal, and tribal monitoring efforts in the region. This proposal requests funding for a portion of total cost of Coordination only.</t>
  </si>
  <si>
    <t>We propose to develop and implement tributary floodplain assessments to evaluate the importance of hyporheic exchange, geomorphic diversity and temperature patterns to salmon productivity across all tributaries of the Columbia River Basin.</t>
  </si>
  <si>
    <t>We propose to cost-share on acquisition of a conservation easement over focal habitats within priority areas identified in the Willamette Subbasin Plan and subsequent FY07-09 Guidance to benefit focal species and address BPA's wildlife mitigation need</t>
  </si>
  <si>
    <t>These projects would eliminate dikes, open side channels, and enhance floodplain connectivity at various sites in the Methow subbasin.  Identification and ranking to be based on MIHRP study. Submitted as budget placeholder at request of BPA (Chris Furey).</t>
  </si>
  <si>
    <t>American are the most abundant anadromous fish in the Columbia River, although we know little about their potential impacts on salmonids and other parts of the aquatic community.  We propose basic research on potential impacts of juvenile and adult shad.</t>
  </si>
  <si>
    <t>Forty three (43) potential fish passage barrier structures are being proposed for funding to benefit Upper Columbia spring Chinook, steelhead and bull trout. Emphasis is on replacing the Mill Creek Culvert near the mouth of Peshastin Creek.</t>
  </si>
  <si>
    <t>Provide a unified interface and oversight for the functions previously performed by the Fish Passage Center (FPC) and create a peer review process for detailed technical analysis.</t>
  </si>
  <si>
    <t>Consolidation of the Knapp-Wham and Hanan Detwiler irrigation systems will eliminate partial fish passage barriers associated with 2 surface water diversions, add instream habitat within the lower Entiat River, and enhance instream flows via water saved</t>
  </si>
  <si>
    <t>This project will coordinate progression through the NPCC three-step process with Lake Roosevelt co-managers in the development of a conservation hatchery dedicated to restoring the upper Columbia River white sturgeon in the Transboundary Reach.</t>
  </si>
  <si>
    <t>CSS Placeholder</t>
  </si>
  <si>
    <t>Forecasting Hydrosystem Operations to Benefit Anadromous Fish Migration</t>
  </si>
  <si>
    <t>US Department of Energy (DOE)</t>
  </si>
  <si>
    <t>Develop Progeny Marker for Salmonids to Evaluate Supplementation</t>
  </si>
  <si>
    <t>Growth modulation in salmon supplementation</t>
  </si>
  <si>
    <t>Snake River fall Chinook salmon life history investigations</t>
  </si>
  <si>
    <t>Freshwater Mussel Research and Restoration Project</t>
  </si>
  <si>
    <t>Assess Salmonids Asotin Cr Ws</t>
  </si>
  <si>
    <t>Nez Perce Harvest Monitoring</t>
  </si>
  <si>
    <t>Effectiveness Monitoring of Estuary Restoration in the Grays River and Chinook River Watersheds</t>
  </si>
  <si>
    <t>FY 06 SOY (capital)</t>
  </si>
  <si>
    <t>FY 06 SOY (expense)</t>
  </si>
  <si>
    <t>(BPA Note:Funded not as a project)</t>
  </si>
  <si>
    <t>Increased Snake River Sockeye Production – Planning and Design</t>
  </si>
  <si>
    <t>Focus Watershed Coordinator - Nez Perce Tribe</t>
  </si>
  <si>
    <t>Columbia Basin Bulletin</t>
  </si>
  <si>
    <t>Intermountain Communications</t>
  </si>
  <si>
    <t>Implement Wy-Kan-Ush-Mi Wa-Kis</t>
  </si>
  <si>
    <t>Intermountain Province Resident Fish Conference and E-Library</t>
  </si>
  <si>
    <t>Lake Roosevelt Forum</t>
  </si>
  <si>
    <t>Provide Coordination and Technical Assistance to Watershed Councils and Individuals in Sherman County, Oregon</t>
  </si>
  <si>
    <t>Spokane Tribe Fish and Wildlife Planning and Coordination</t>
  </si>
  <si>
    <t>Hungry Horse Mitigation Program</t>
  </si>
  <si>
    <t>Montana Department of Fish, Wildlife and Parks</t>
  </si>
  <si>
    <t>DNA profiling, fishery managers authorized/required</t>
  </si>
  <si>
    <t>Hatchery supplementation analysis in ID; other entities authorized/required (eg fishery managers, hatchery managers)</t>
  </si>
  <si>
    <t>NPT Protect and Restore NE OR</t>
  </si>
  <si>
    <t>Grande Ronde/Imnaha</t>
  </si>
  <si>
    <r>
      <t>Expense Comments: Holding coordination budgets in FY08 and 09 to FY06 levels following a review of coordination work</t>
    </r>
    <r>
      <rPr>
        <sz val="10"/>
        <color indexed="10"/>
        <rFont val="Arial"/>
        <family val="2"/>
      </rPr>
      <t xml:space="preserve"> </t>
    </r>
  </si>
  <si>
    <t>Final Council innovative recommendations</t>
  </si>
  <si>
    <t>CBFWA Member Comments</t>
  </si>
  <si>
    <t>"In addtion to" BPA Expense funding decision (Columns AD-AE)</t>
  </si>
  <si>
    <t>CBFWA Member Critical and Essential Funding Level FY08 (additional)</t>
  </si>
  <si>
    <t>CBFWA Member Critical and Essential Funding Level FY09 (additional)</t>
  </si>
  <si>
    <t>RM&amp;E regarding ocean conditions, plume effect; fishery managers, others authorized/required to study; need confirmation that cost share is sufficient</t>
  </si>
  <si>
    <t>General RM&amp;E regarding hatchery programs; fishery managers authorized/required; need confirmation that cost share is reasonable.</t>
  </si>
  <si>
    <t xml:space="preserve">M&amp;E component of this project tied to project 199800703. The budget is considered a combined budget with 199800703 and CTUIR will define the split and work elements for each project.  </t>
  </si>
  <si>
    <t xml:space="preserve">Population analysis for listed species, multiple entities authorized/required (fisheries managers, NMFS, entities with impacts to listed species).  Note: rating changed from a "3" to a "2.3" due to cost share identification by sponsor between time of preliminary and final in lieu evaluation. </t>
  </si>
  <si>
    <t>The reduced budget addresses the following: target 12 trend sites and 132 status sites in place of 18 trend and 198 status.  Reduce crew size from four to three.  Fund no personnel outside of field season.   Fund no vehicles outside of field season.  Fund no travel or training.</t>
  </si>
  <si>
    <t>ISAB</t>
  </si>
  <si>
    <t>Northwest Power and Conservation Council</t>
  </si>
  <si>
    <t>Independent science review for Council, NMFS, and CRITFC.  Because services provided to NMFS and CRITFC, who are authorized to support, this needs cost share or other remedy.</t>
  </si>
  <si>
    <t>Fund out of the ISAB/ISRP placeholder.</t>
  </si>
  <si>
    <t>ISRP</t>
  </si>
  <si>
    <t>BPA issued new budget number for IDFG and NOAA components of this project.  Old numbers were 199700100 (IDFG) and 199606700 (NOAA).  This request for funding addresses a critical genetic element .</t>
  </si>
  <si>
    <t>Brings funding in line with NPCC recommendation.</t>
  </si>
  <si>
    <t xml:space="preserve">Biop Remand Basic RM&amp;E </t>
  </si>
  <si>
    <t>Under funded project that ODFW deems Critical and Essential</t>
  </si>
  <si>
    <t>ODFW critical project</t>
  </si>
  <si>
    <t>Need to correct pre-mature in-lieu decision by BPA.  (ODFW critical and essential funding levels presented here; WA-$304,314 in FY09)</t>
  </si>
  <si>
    <t>Coordination</t>
  </si>
  <si>
    <t>New Project</t>
  </si>
  <si>
    <t>Regional Coordination for Upper Snake River Tribes</t>
  </si>
  <si>
    <t>Compact of the Upper Snake River Tribes (USRT)</t>
  </si>
  <si>
    <t>Middle and Uppper Snake</t>
  </si>
  <si>
    <t>all</t>
  </si>
  <si>
    <t>Facilitate and coordinate three USRT member Tribes' participation in regional activities involving implementation of the Fish and Wildlife Program</t>
  </si>
  <si>
    <t>This is a new proposal that has been submitted in the Within-Year Budget Modification Process to provide coordination to the Upper Snake River Tribes.</t>
  </si>
  <si>
    <t>Project to be funded from another source.</t>
  </si>
  <si>
    <t xml:space="preserve">Fencing/planting of riparian buffer zones on private land, assume no landowner requirement </t>
  </si>
  <si>
    <t xml:space="preserve">ISRP fundable qualified:sponsors should address the ISRP comment about riparian planting during contracting.  </t>
  </si>
  <si>
    <t>Riparian conservation easements</t>
  </si>
  <si>
    <t>Expense (O&amp;M) portion of project.  See capital budget for capital component.</t>
  </si>
  <si>
    <t>ISRP fundable qualified:  Address ISRP concerns during contracting.</t>
  </si>
  <si>
    <t>Wildlife mitigation (but need to confirm FCRPS mitigation species/habitats being acquired &amp; that BPA receiving habitat unit credits, not clear from proposal)-if mitigation authorized/required from other entities, this would be rated a 2.3.</t>
  </si>
  <si>
    <t>County HCP implementation (agriculture, timber); other entities authorized/required to implement</t>
  </si>
  <si>
    <t>Screening of irrigation, and updating fish management weirs; other entities authorized/required (irrigators for screens, IDFG for weirs)</t>
  </si>
  <si>
    <t>Project budget has been aligned to reflect sequencing from assessment/planning to implementation. Budget in out years increases as planning is completed and screens are installed. Need to determine if any of this should be capitalized</t>
  </si>
  <si>
    <t xml:space="preserve">Culvert replacements, non-fed lands (IDL authorized/required via forest practices act, Snake River Basin Adjudication to address) </t>
  </si>
  <si>
    <t>Skidmore, John</t>
  </si>
  <si>
    <t>Coastal cutthroat trout sampling above BON to aid in population status evaluation; fishery managers/others required/authorized; need confirmation that cost share adequate.</t>
  </si>
  <si>
    <t>Kittitas Conservation Trust</t>
  </si>
  <si>
    <t>Cowiche Restoration and Protection Project (Easement/Fee Simple Acquisition)</t>
  </si>
  <si>
    <t>Lostine River Watershed Restoration</t>
  </si>
  <si>
    <t>Protect and Restore Anadromous Fish Habitat in Little Naches River Watershed.</t>
  </si>
  <si>
    <t>US Forest Service (USFS) - Wenatchee National Forest</t>
  </si>
  <si>
    <t>Restore Access to Upper Musselshell Creek</t>
  </si>
  <si>
    <t>Malheur Subbasin Habitat Restoration and Fish Enhancement – Logan Valley Project</t>
  </si>
  <si>
    <t>Okanogan County Irrigation Water Management Improvement Project</t>
  </si>
  <si>
    <t>Okanogan Soil &amp; Water Conservation District (SWCD)</t>
  </si>
  <si>
    <t>Protect and Restore the Tucannon River Watershed - Nez Perce Tribe</t>
  </si>
  <si>
    <t>DFRM Watershed Division</t>
  </si>
  <si>
    <t>Protect and Restore the Lower Snake Tributary and Pataha Streams/Watersheds - Nez Perce Tribe</t>
  </si>
  <si>
    <t>Reestablish Connectivity and Restore Fish Habitat in the East Fork of the South Fork Salmon River Watershed</t>
  </si>
  <si>
    <t>Protect and Restore the Little Salmon Watershed</t>
  </si>
  <si>
    <t>Restore and Protect Crooked River Watershed</t>
  </si>
  <si>
    <t>Open Channels</t>
  </si>
  <si>
    <t>Friends of the Teton River</t>
  </si>
  <si>
    <t>Rock Creek Stabilization and Habitat Rehabilitation</t>
  </si>
  <si>
    <t>Skamania County</t>
  </si>
  <si>
    <t>Restore and Protect American River Watershed</t>
  </si>
  <si>
    <t>Okanogan Livestock and Water</t>
  </si>
  <si>
    <t>Willamette Flow Management Project</t>
  </si>
  <si>
    <t>Pend Oreille Nonnative Fish Suppression Project</t>
  </si>
  <si>
    <t>South Fork Snake River Yellowstone cutthroat trout recruitment and survival improvement</t>
  </si>
  <si>
    <t>Malheur River Subbasin Habitat Restoration and Fish Enhancement–Stinkingwater Project</t>
  </si>
  <si>
    <t>UPA Project - MVID West Canal Diversion and Headworks</t>
  </si>
  <si>
    <t>Salish Kootenai College/University of Montana</t>
  </si>
  <si>
    <t>Dynamics of Gravel Spawning Beds in Lake Pend Oreille, ID</t>
  </si>
  <si>
    <t>Woods Hole Oceanographic Institution</t>
  </si>
  <si>
    <t>Characterizing the Geographic Distribution of Freshwater Mussels in the Columbia Basin Using Museum Collection Data.</t>
  </si>
  <si>
    <t>WRIA-Based Restoration Project Feasibility Assessment and Prioritization, Coweeman River</t>
  </si>
  <si>
    <t>Grande Ronde Cooperative Salmonid Monitoring and Evaluation Project</t>
  </si>
  <si>
    <t>Bonneville preliminary designation of  "in lieu".  See issue memo.  ISRP fundable qualified: fund completion of planning work and step submittal to address ISRP implementation issues, contingent upon favorable step review  by ISRP and Council.  The budget reductions are based upon the following reasons: a) the presence of significant bull trout populationsis not assured to justify the requested level, b) the proposed funding level will allow increased water quality and resident fishery habitat improvements and allow any remnant bull trout populations to increase, c) cooperative efforts to provide all applicants abilities to maintain and or enahance their respective projects.</t>
  </si>
  <si>
    <t>Removal of road crossing barrier on private land; assume landowner not already required to address due to impacts to listed species</t>
  </si>
  <si>
    <t>Fifteenmile</t>
  </si>
  <si>
    <t>Testing new approach to withdrawals for irrigation (assuming no order, consent decree etc requiring increased flows here)</t>
  </si>
  <si>
    <t>FCRPS Willamette mitigation (re-population above blockages)</t>
  </si>
  <si>
    <t>Okanogan</t>
  </si>
  <si>
    <t>Assuming wildlife HUs to be obtained</t>
  </si>
  <si>
    <t>Adult Coho Salmon Monitoring Proposal for the Lower Columbia Province.</t>
  </si>
  <si>
    <t>Methods of Applying Salmon Timing Mechanisms to Wild and Hatchery Fish Management</t>
  </si>
  <si>
    <t>The B. Taylor Group LLC</t>
  </si>
  <si>
    <t>Marine derived nutrient loss research, other entities authorized/required (other hydro operators; fishery managers etc).  Note: rating changed from a "3" to a "2.3" following sponsor-identified cost-share between time of preliminary and final rating.</t>
  </si>
  <si>
    <t>Bonneville preliminary designation of  "in lieu".  See issue memo</t>
  </si>
  <si>
    <t>Culvert removal on IDL lands, IDL authorized/required (SRBA)</t>
  </si>
  <si>
    <t>Water leasing and reconnection of stream to address impacts of irrigation dam; Bureau of Reclamation, irrigation district authorized required as well; needs cost share or other remedy.</t>
  </si>
  <si>
    <t>Evaluate expansion of Cassimer Bar hatchery for steelhead supplementation; assume in mitigation for FCRPS</t>
  </si>
  <si>
    <t xml:space="preserve">ISRP fundable in part:  funding contingent on favorable step review.  Capitalize construction.  As funds become available, provide for the expense portion of this project.  See capital budget for capital component.  </t>
  </si>
  <si>
    <t>Cryogenic gene bank for listed SR species; other entities authorized/required to fund (eg fishery managers, other hydro project owners); query whether cost-share sufficient.</t>
  </si>
  <si>
    <t xml:space="preserve">Reduce the work elements to what the Council concluded were the priority elements at this time (maintain current inventory, no new collection). </t>
  </si>
  <si>
    <t xml:space="preserve">Multiple restoration, RM&amp;E, coordination activities; need confirmation that screening or other criteria to ensure BPA is not funding activities others already required to perform; otherwise, need cost share or other remedy. Upon review, project identified as fundamentally a coordination contract (see companion at 199506425) and as such rating changed to conform to all other coordination contracts.  Rating changed from "3.0" to "2.1." </t>
  </si>
  <si>
    <t>Planning costs for proposed Walla Walla hatchery; not clear whether planning costs are all BPA responsibility or also sponsor authorized/required; also not clear if this hatchery in mitigation for FCRPS of for other impacts (irrigation etc) as well; needs costs share or other remedy?</t>
  </si>
  <si>
    <t>Basic research on shad; fishery managers authorized/required</t>
  </si>
  <si>
    <t>Need to be complete in 3 years.</t>
  </si>
  <si>
    <t>Proposal to Create a Sub-Basin Plan for the Blackfoot River Sub-Basin</t>
  </si>
  <si>
    <t>Trout Unlimited</t>
  </si>
  <si>
    <t>Blackfoot</t>
  </si>
  <si>
    <t>(Because we funded development of other sub-basin plans)</t>
  </si>
  <si>
    <t>Funding for two fiscal years only,  plan to be delivered by end of fiscal year 08.</t>
  </si>
  <si>
    <t>Complete and Coordinate a Subbasin Plan for the Bitterroot Watershed</t>
  </si>
  <si>
    <t>Montana Water Trust</t>
  </si>
  <si>
    <t>(Assuming BPA is responsible for new subbasin plans since it funded the original set)</t>
  </si>
  <si>
    <t>Funding for two fiscal years only, second year contingent on first year success, plan to be delivered by end of fiscal year 08.</t>
  </si>
  <si>
    <t>O&amp;M at Wahkiacus; this appears to be a Mitchell Act hatchery; need to address whether BPA funding is for BPA-related use at a Mitchell Act hatchery, or otherwise in lieu.</t>
  </si>
  <si>
    <t xml:space="preserve">Coho restoration/hatchery proposal.  Other entities authorized/required to address loss of coho, including non-FCRPS hydro projects, as well as other actors (forestry, irrigation, etc); need confirmation that cost share sufficient  </t>
  </si>
  <si>
    <t>Large-scale acoustic array, tracking ocean-going; fishery managers and others authorized required; confirm that cost-share is sufficient.</t>
  </si>
  <si>
    <t>Only funding a portion.  Address ISRP concerns during contracting.</t>
  </si>
  <si>
    <t>Work and budget ($367,843) was moved to 2007-395-00</t>
  </si>
  <si>
    <t>Work and budget ($228,122 in '07) moved to 2007-395-00</t>
  </si>
  <si>
    <t xml:space="preserve">Marcotte,Jay </t>
  </si>
  <si>
    <t>No expense budgets in this project.  Expense dollars are in 1998-018-00</t>
  </si>
  <si>
    <t>Absorbs expense tasks and budgets from 1996-011-00 ($37k/yr) and 2003-036-00 ($30k/yr)</t>
  </si>
  <si>
    <t>Work and budget (30,000/yr) moved to 2007-396-01.</t>
  </si>
  <si>
    <t>Work and budget ($37,000/yr) moved to 2007-396-00</t>
  </si>
  <si>
    <t>Expense work and budgets moved from 2002-025-01 ($121,726/yr exp., $758,724/yr cap.), and 2007-020-00 (Exp.: $48,726 ('07), $48,876 ('08), and $45,396 ('09); Cap: $252,500 ('07), $287,500 ('08), and $220,000 ('09)  -- Which incorporates $48,726/yr exp. from project 2003-001-00)</t>
  </si>
  <si>
    <t>Work and budgets ($121,726/yr exp. And $758,274/yr Cap.) moved to 2007-398-00.</t>
  </si>
  <si>
    <t>Restoration activities and conservation easement acquisitions for resident fish and wildlife in watershed in mitigation for FCRPS; not a "1" because focus is resident fish and no crediting mechanism for acquisitions</t>
  </si>
  <si>
    <t>Programmatic Issue: habitat m&amp;e.</t>
  </si>
  <si>
    <t>Western pond turtle recovery efforts; other entities authorized/required (eg FWS, other actors); query whether cost-share sufficient</t>
  </si>
  <si>
    <t>Population status monitoring for recovery; fishery managers, others authorized/required</t>
  </si>
  <si>
    <t xml:space="preserve">Hatchery mitigation, Clearwater, coho, mitigating for Dworshak (but also note, non FCRPS dams originally blocked passage) </t>
  </si>
  <si>
    <t>Salmon</t>
  </si>
  <si>
    <t>Maintain funding for ongoing O&amp;M and enhancement of floodplain and shrub-steppe focal habitats on the Sunnyside Wildlife Area.  These subbasin plan priorities will partially meet BPA's Columbia River mitigation obligations.</t>
  </si>
  <si>
    <t>Fund water right transactions that restore streamflows and focused riparian easements on criticial fish-bearing Columbia Basin tributaries.  Implemented as the Columbia Basin Water Transactions Program (CBWTP) in a partnership between BPA and NFWF</t>
  </si>
  <si>
    <t>Investigate and implement actions to reconnect the Kootenai River with its historic floodplain.  Project objectives are based on ecosystem restoration principles consistent with the subbasin plan, Biological opinion, and White Sturgeon recovery plan.</t>
  </si>
  <si>
    <t>The Confederated Salish and Kootenai Tribes and Montana Fish, Wildlife &amp; Parks will jointly pursue the protection of fisheries habitat through land acquisitions and conservation easements to offst losses due tho the construction of Hungry Horse Dam.</t>
  </si>
  <si>
    <t>Monitor and evaluate the reintroduction of chum salmon to Duncan Creek.  Three different reintroduction strategies are being evaluated: recolonization via straying, direct adult supplementation to spawning channels and hatchery reared fed-fry releases.</t>
  </si>
  <si>
    <t>Design, implement, and evaluate habitat improvement and creation actions and altered hydro operations, monitor responses, and refine physical and hydraulic models to characterize sturgeon recruitment requirements, implement actions to restore recruitment.</t>
  </si>
  <si>
    <t>Expense Comments: Has substantial cost-sharing from other participating agencies. Integration with 2004-002-00 unclear and will be addressed in contracting.</t>
  </si>
  <si>
    <t>Expense Comments: Project to restore channel and improve access and riparian for low productivity populations in Methow.
[See footnote reference: R13 (BiOp Projects Not Recommended by Council)]</t>
  </si>
  <si>
    <t>Expense Comments: Project improves stream conditions for populations with low productivity populations in Methow. Funding contingent upon completing ISRP responses (if needed).
See footnote reference: R13 (BiOp Projects Not Recommended by Council).</t>
  </si>
  <si>
    <t>Expense Comments: See footnote reference: R15 (coordination).</t>
  </si>
  <si>
    <t>Expense Comments: Funds needed for O&amp;M on lands previously owned by WDFW.   
[See footnote reference: R18 (wildlife)]</t>
  </si>
  <si>
    <t xml:space="preserve">Expense Comments: Budgeted to support development of riparian work for listed anadromous fish with low productivity by leveraging CREP/CRP funds.  Funding contingent upon completing ISRP responses (if needed), focusing on Subbasin and Recovery Plan priority limiting factors and priority from BiOp Remand collaboration.
[See footnote reference: R13 (BiOp Projects Not Recommended by Council)]    </t>
  </si>
  <si>
    <t>Expense Comments: See footnote reference: R3 (Close).</t>
  </si>
  <si>
    <t>Expense Comments: See footnote reference: R14 (DNF)</t>
  </si>
  <si>
    <t>Expense Comments: See footnote reference: R11 (M&amp;E)</t>
  </si>
  <si>
    <t>Interim funding at reduced level pending further Council consideration of regional monitoring and evaluation framework.  Fund for only 2 years (07-08); Council expects a report for Council and science review, delivered by the end of FY 08.   ISRP fundable (qualified): address in programmatic issue in the decision document.</t>
  </si>
  <si>
    <t>Moreland, Molly</t>
  </si>
  <si>
    <t>Reporting on issues of stakeholder concern in the Basin. Assume similar to coordination requests from sponsors; this is coordination request from public/stakeholders.</t>
  </si>
  <si>
    <t>Yerxa, Tracey</t>
  </si>
  <si>
    <t>Systemwide M&amp;E; confirm that cost share is appropriate.</t>
  </si>
  <si>
    <t>Kootenai</t>
  </si>
  <si>
    <t>Watts III, Virgil</t>
  </si>
  <si>
    <t>Budget reductions not specific.   Project to be implemented with reduced scope. Sponsor should address ISRP concerns during the next project review process.</t>
  </si>
  <si>
    <t>To operate and maintain Ford Hatchery to enhance recreational and subsistence Kokanee Fisheries in Lake Roosevelt and Banks Lake, and boltser put and take resident trout fishing lakes in region1.</t>
  </si>
  <si>
    <t>This project will continue with recovery efforts for the western pond turtle in the Columbia River Gorge.  Emphasis will be habitat improvement and predator control.  Population augmentation will continue at select sites to aid in recovery.</t>
  </si>
  <si>
    <t>The Banks Lake Fishery Evaluation Project proposes to enter an implememtation phase, applying results from the past 4 years to create stategies to maximize kokanee production in the lake with the creation of an artificial spawning channel.</t>
  </si>
  <si>
    <t>This project installs and evaluates extended-range interrogation systems for adult and juvenile salmonids.  It also assesses the potential impact of adopting alternative technologies such as a new tag model before the technology is adopted or installed.</t>
  </si>
  <si>
    <t>Expense Comments: This proposal will provide technical support and planning needed to implement riparian buffers that will benefit ESA listed species with low productivity.  Funding contingent upon completing ISRP responses (if needed).
[See footnote reference: R13 (BiOp Projects Not Recommended by Council)]</t>
  </si>
  <si>
    <t xml:space="preserve">Expense Comments: This proposal will provide technical support and planning needed to implement riparian buffers that will benefit ESA listed species with low productivity. Funding contingent upon completing ISRP responses (if needed).
[See footnote reference: R13 (BiOp Projects Not Recommended by Council)] </t>
  </si>
  <si>
    <t>Expense Comments: Fish population status monitoring is a low priority for BPA.  Initiate 2-year closeout.  
[See footnote reference: R4 (Close 2yrs)]</t>
  </si>
  <si>
    <t xml:space="preserve">Expense Comments: Agreement on 2007 FCRPS operations and transition funding.  See letters from Greg Delwiche to each affected tribe dated December 15, 2006. </t>
  </si>
  <si>
    <t>Expense Comments: Fund continuation for one year to produce a draft implementation plan with the following components: 1) Flesh-out potential rehabilitation options for a pilot project (e.g., biological benefits, costs, and schedule), including satisfying requirements for a probable ISRP 3-step review process; 2) Baseline M&amp;E plan; and 3) Cost share commitments.</t>
  </si>
  <si>
    <t>Expense Comments: Fund FTEs at same level as FY06. The rest should be on-the-ground actions; minimal monitoring only.</t>
  </si>
  <si>
    <t>Expense Comments: Combine this geographic area with one ongoing project, Bear Creek Watershed, 1996-077-03, and one new project, Middle Lochsa Watershed 2007-255-00.  The three watersheds will be combined to form one new project 2007-395-00 Protect and Restore Upper Lochsa Watershed) using the budgets of the two ongoing projects.  No additional funding is requested, and the scope of the project will not change.  This request represents an increase in geographical area only – there is no overall change in funding or scope.
[See footnote reference: R17 (USFS Projects 30%)]</t>
  </si>
  <si>
    <t>Expense Comments: Flow enhancements (2007-020-00) must be implemented simultaneously with passage to assure that "no net loss" occurs with consolidation.  Efficiency evaluations and implementation must occur parallel to consolidation design so that facilities are sized to meet long-term (presumed to be reduced) needs.
[See footnote references: R1 (Capital), R9 (ISRP not fundable)]</t>
  </si>
  <si>
    <t>Expense Comments: Fund to continue high priority BiOp RM&amp;E in estuary.
[See footnote reference: R8 (In Lieu)]</t>
  </si>
  <si>
    <t>Expense Comments: To fully realize benefits for species with low productivity, budget augmented for increased habitat work.</t>
  </si>
  <si>
    <t>Expense Comments: Planning budget augmented to support priority BiOp objectives.
[See footnote reference: R11 (M&amp;E)]</t>
  </si>
  <si>
    <t>Capital Comments: The activities recommended as capital  (land acquisition for anadromous fish) do not meet BPA's capital criteria.</t>
  </si>
  <si>
    <t>Expense Comments: See footnotes: R1 (Capital) [See footnote reference: R17 (USFS Projects 30%)]</t>
  </si>
  <si>
    <t>Expense Comments: Final budget will be negotiated during contracting to support priority objectives.  Project must be complete in 3 years.</t>
  </si>
  <si>
    <t>Expense Comments: BiOp priority.  Funding for culvert replacement contingent upon completing ISRP responses.  May qualify for Capital.
[See footnote reference: R10 (ISRP not fundable)]</t>
  </si>
  <si>
    <t>Expense Comments: No Expense.
[See footnote reference:  R1 (Capital)]</t>
  </si>
  <si>
    <t>The 1,022-acre Oxbow Conservation Area project is a mitigation property acquired by the CTWSRO through BPA funding.  This proposal aims to continue the O&amp;M, M&amp;E, and habitat improvement projects on this valuable anadromous fish property.</t>
  </si>
  <si>
    <t>Restoration of riparian bottomland forest, wetlands and restoration of the original Sandy River channel.</t>
  </si>
  <si>
    <t>The Tribe proposes continuing habitat rehabilitation efforts to decrease sediment loads and improve passage for anadromous steelhead and salmon. In addition, monitoring and evaluation efforts will assess effectiveness of ongoing activities.</t>
  </si>
  <si>
    <t>Protect Upper Kootenay River bull trout and westslope cutthroat trout from inappropriate reservoir operating regimes and other resource practises by monitoring bull trout spawner returns, their habitat and then rehabilitating their habitat where required.</t>
  </si>
  <si>
    <t>Logan Valley Wildlife Mitigation Site is an ongoing project allowing the Tribe to manage 1760 acres of wet meadow, wetland, forest and sagebrush steppe habitats at the headwaters of the Malheur River while addressing multiple goals for fish and wildlife.</t>
  </si>
  <si>
    <t>We propose continuation of research applying a continuous, spatially explicit, and temporally extensive redd database to advance understanding of the spatial and temporal dynamics and factors influencing persistence of wild Chinook salmon populations.</t>
  </si>
  <si>
    <t>We intend to use DNA analyses to quantify the relative reproductive success of Chinook salmon of various origins in ISS study streams. This will help determine the effect of "de facto" supplementation by hatchery strays in treatment and control streams.</t>
  </si>
  <si>
    <t>This project will coordinate ongoing monitoring activities and implement new monitoring where needed to provide data for spring/summer Chinook salmon Snake River ESU populations for ESA delisting decision analysis and effectiveness monitoring.</t>
  </si>
  <si>
    <t>StreamNet will collaborate with CSMEP, aka CBFWA Monitor/Eval Program, (Project# 2003-036-00) to provide data management and application development needed to support fish population monitoring efforts by CSMEP.</t>
  </si>
  <si>
    <t>Natural Solution’s patented Flow Velocity Enhancement System has been developed to provide migration cues using mechanically generated iturbulent-flow fields. It is proposed that strategic placement of these flow fields will enchance smolt migration.</t>
  </si>
  <si>
    <t>We will use telemetry monitoring of wild returning adult salmon and steelhead of known (PIT tagged as juveniles) and unknown origins to obtain timely stock and tributary specific escapement, harvest and loss estimates and other analyses as desired.</t>
  </si>
  <si>
    <t>The project would daylight and rehabilitate Wilson Creek to increase the creek’s habitat value for anadromous and resident fish, waterfowl, and other riparian plants and wildlife, and control flooding to reduce strain on the Creek.</t>
  </si>
  <si>
    <t>The first phase of this project is a survey of existing and historical beaver habitat accompanied by an evaluation of existing habitat effectiveness models.</t>
  </si>
  <si>
    <t>Integrated landscape analysis and hydrologic modeling will be applied to spatially define ecosystem attributes used to quantify the contribution/influence of land parcels  to riparian and watershed function and fish and wildlife productivity.</t>
  </si>
  <si>
    <t>The Washington State Office of the Interagency Committee (IAC) on behalf of the Governor’s Forum on Monitoring (FORUM) and in cooperation with the Department of Ecology, Governor’s Salmon Recovery Office (GSRO), and the Lower Columbia Fish Recovery Board</t>
  </si>
  <si>
    <t>The Nez Perce Tribe goal is to restore coho salmon to the Clearwater subbasin measured by 14,000 adults at Lower Granite Dam annually. This proposal is for completing the Step planning process and construction based on the 2004 Master Plan.</t>
  </si>
  <si>
    <t>Lake Pend Oreille Fishery Recovery Project: purpose to restore fisheries impacted by the federal hydropower system within the Idaho portion of the Pend Oreille drainage.</t>
  </si>
  <si>
    <t>Kootenai River Ecosystem Improvements Project</t>
  </si>
  <si>
    <t>Libby Mitigation Program</t>
  </si>
  <si>
    <t>Piscivorous Avian Resource Utilization of Moses Lake and the Relationship to Other Systems</t>
  </si>
  <si>
    <t>O&amp;M Yakima Basin Fish Screens</t>
  </si>
  <si>
    <t>Bureau of Reclamation</t>
  </si>
  <si>
    <t>Southwest Idaho RC&amp;D</t>
  </si>
  <si>
    <t>Middle Fork Willamette River Bull Trout Passage and Habitat Restoration</t>
  </si>
  <si>
    <t>Enhanced Landscape Classification to Improve Assessment of Conservation Restoration and Mitigation Projects</t>
  </si>
  <si>
    <t>Probabilistic Monitoring of the Status and Trends of Habitat, Water Quality, and Fish Presence in the Washington Portion of the Columbia River Basin</t>
  </si>
  <si>
    <t>Interagency Committee (IAC)</t>
  </si>
  <si>
    <t>Lake Rufus Woods Subbasin Area Stock Assessment, Habitat Assessment and Fisheries Evaluation Program</t>
  </si>
  <si>
    <t>Evaluate the effects of hyporheic exchange on egg pocket water temperature in Snake River fall Chinook salmon spawning areas</t>
  </si>
  <si>
    <t>A Proposal to Expand Current Juvenile Salmonid Monitoring in the Lower Columbia Province to Meet the Monitoring Needs Identified in the Lower Columbia Salmon Recovery and Subbasin Plan.</t>
  </si>
  <si>
    <t>Impact of American shad in the Columbia River</t>
  </si>
  <si>
    <t>Assess Stream Habitat for Salmonid Recovery in the Lower Clearwater Subbasin</t>
  </si>
  <si>
    <t>Washington Salmonid Abundance and Productivity Monitoring Framework</t>
  </si>
  <si>
    <t>Subyearling chinook salmon use of the Lower Willamette River.</t>
  </si>
  <si>
    <t xml:space="preserve">Expense Comments: See footnote reference: R9 (ISRP not fundable).
Capital Comments: This work includes expanding the facility to provide additional freshwater rearing space and modernizing the facilities to meet FCRPS BiOp requirements and current conservation hatchery standards.   </t>
  </si>
  <si>
    <t>Expense Comments: [See footnote reference: R18 (wildlife)]
Capital Comments: Project does not meet BPA's capital policy.</t>
  </si>
  <si>
    <t>May increase budgets to NPCC recommended levels for FY 08 and 09 if needed to complete loss assessment work.</t>
  </si>
  <si>
    <t>After discussion with sponsor, BPA agrees to implement this proposal as partial mitigation for the Palisades Dam.  Idaho providing $125,000 cost-share each year.  Project scope limited to installation of tributary weirs.</t>
  </si>
  <si>
    <t>After discussion with sponsor, BPA agrees to implement this proposal as partial mitigation for the Boise Diversion Dam.  Idaho Power Company providing $50,000 cost-share in FY07, with discussions ongoing regarding the level of contributions expected in FY08-09.  Project scope limited to installation of tributary weirs.</t>
  </si>
  <si>
    <t>Grande Ronde Basin Endemic Spring Chinook Supplementation Project:  Northeast Oregon hatcheries implementation-ODFW</t>
  </si>
  <si>
    <t>Grande Ronde Captive Brood O&amp;M</t>
  </si>
  <si>
    <t>Pittsburg Landing Fall Chinook Acclimation Project (FCAP)</t>
  </si>
  <si>
    <t>Captive Broodstock Artificial Propagation</t>
  </si>
  <si>
    <t>Tucannon River Spring Chinook Captive Broodstock Program</t>
  </si>
  <si>
    <t>NEOH Walla Walla Hatchery - Three Step Master Planning Process</t>
  </si>
  <si>
    <t>Ford Hatchery Operations &amp; Maintenance</t>
  </si>
  <si>
    <t>Chief Joseph Hatchery Program</t>
  </si>
  <si>
    <t>Coeur d'Alene Trout Ponds</t>
  </si>
  <si>
    <t>The proposed project is a continued effort by the CTUIR to protect and restore habitat critical to the recovery of salmonid fish populations in the Walla Walla River Basin.</t>
  </si>
  <si>
    <t>The Johnson Creek Artificial Propagation and Enhancement (JCAPE) project is a small-scale (100,000 smolts) supplementation initiative integrated with a monitoring and evaluation program designed to prevent the extirpation of the Johnson Creek stock.</t>
  </si>
  <si>
    <t>This project is directed at reconnecting a productive tributary of the Okanogan River, Salmon Creek.  This project involves a 12-year water lease with the Okanogan Irrigation District and construction of a low flow channel within the lower reach.</t>
  </si>
  <si>
    <t>Adult and juvenile PIT tag recovery data are analyzed to compare survival estimates for transported fish of known origin, downriver stocks, wild and hatchery transported fish and fish handled and not handled at dams.</t>
  </si>
  <si>
    <t>Provide independent scientific advice and recommendations on issues related to regional fish and wildlife recovery programs under the Northwest Power Act, the Endangered Species Act, and tribal treaties.</t>
  </si>
  <si>
    <t>The project provides single-point, internet-based access to a subset of information to guide and support BPA's independent decisions pertaining to its responsibilities under the Power Act and Endangered Species Act, as well as tools for data analysis.</t>
  </si>
  <si>
    <t>Monitoring and evaluation of spring chinook, steelhead, fall chinook, and coho fisheries enhancement projects in the Klickitat Subbasin.  M&amp;E results guide adaptive management decisions.</t>
  </si>
  <si>
    <t>This proposal provides for continuation of funding for the existing comprehensive operation &amp; maintenance program by the USBR of BPA owned Yakima Phase II fish screening and trapping facilities.</t>
  </si>
  <si>
    <t>This is for on-going coordination within the Council's CBF&amp;W Program; and for on-going annual operation, maintenance, and monitoring for the Krueger property, purchased by BPA 1999 as part of the Southern Idaho Wildlife Mitigation Project.</t>
  </si>
  <si>
    <t>Shoshone-Bannock Tribes Admin. and O&amp;M projects .
Continue acquisition of mitgation projects and conduct required operations and maintanance activities on Soda Springs Hills and Rudeen Ranch mitigation projects</t>
  </si>
  <si>
    <t>Expense Comments: Total budget is based on a 3% increase over the FY06 SOY plus $35K which is moved to partially fund 2007-024-00, Coeur d'Alene Trout Ponds.
[See footnote reference: R6 (CDA)]</t>
  </si>
  <si>
    <t>Expense Comments: Funded through the Albeni Falls Project.</t>
  </si>
  <si>
    <t>Expense Comments: Increase of $44,500 over FY06 SOY budget are funds moved from 1991-073-00 Idaho Natural Production Monitoring.
[See footnote reference: R8 (In Lieu), R11 (M&amp;E)]</t>
  </si>
  <si>
    <t>Expense Comments: See footnote reference: R8 (In Lieu), R11 (M&amp;E).</t>
  </si>
  <si>
    <t>Expense Comments: See footnote reference: R18 (Wildlife).</t>
  </si>
  <si>
    <t>Expense Comments: Budget ($95,650) and activities from 1996-087-01 are with this project. FY07-09 funding contingent on favorable ISRP review and recommendation.
[See footnote reference: R9 (ISRP not fundable)]</t>
  </si>
  <si>
    <t>Habitat improvement projects for fish habitat on private lands.  Need confirmation that not applied where landowner under requirement to provide (per BiOp or similar order/requirements).</t>
  </si>
  <si>
    <t>T</t>
  </si>
  <si>
    <t>TEAL BLUE = serious scope or funding issue, needs more intensive review</t>
  </si>
  <si>
    <t>Watershed coordinator position; other entities authorized/required; need confirmation that no cost share is okay [see other coordination funding requests, similar ratings]</t>
  </si>
  <si>
    <t>Coordinator position for Idaho State; state authorized/required; recommend confirmation that cost share sufficient. [Rated similar to wildlife manager coordination requests]</t>
  </si>
  <si>
    <t>Funding recommendation for FY08 and 09 dependent on further review and decision by the Council.  See 'regional coordination placeholder' below and see discussion of regional coordination funding in the programmatic recommendations.</t>
  </si>
  <si>
    <t xml:space="preserve">Funding for WDFW to participate in YKFP (policy, technical etc).  Since coordination here benefits WDFW in its own management responsibilities, i.e., it is authorized/required to provide support here as well; this needs some cost share or other remedy.  Upon review, rating was changed to reflect similar rating for all other coordination contracts; rating changed from "3" to "2.1". </t>
  </si>
  <si>
    <t>ISRP fundable qualified:  Consider ISRP comments during contracting.  Budget reductions not specific.   Project to be implemented with reduced scope.</t>
  </si>
  <si>
    <t>Multiple restoration activities; other entities may be authorized/required; need confirmation of screening or other  criteria to ensure BPA not funding activities others are required to perform (some covered by BPA-FS MOU?); need confirmation that cost is adequate</t>
  </si>
  <si>
    <t>Multiple restoration activities, other entities may be authorized required; need to confirm whether BPA-FS MOU covers some/all and/or confirm that screening or other criteria to ensures BPA funding not being used for specific activities another entity already required to perform; query if cost share sufficient</t>
  </si>
  <si>
    <t xml:space="preserve">ISRP fund in part:  funding continues  but part of funding contingent on outcome of a workshop with the ISRP to address ISRP concerns.  If project sponsor decides to pursue artificial production (Obj 1, work element 3) then implementation is dependent upon favorable step review. </t>
  </si>
  <si>
    <t>Reintroduction in mitigation for FCRPS mainstem impacts</t>
  </si>
  <si>
    <t>Coordination/travel costs for fish and wildlife managers (managers authorized/required)</t>
  </si>
  <si>
    <t>ISRP fund in part:  ISRP recommended not funding rearing and release of bass, the Council has reviewed this same issue in the past and decided to accept the risks of going forward.  The Council is not going to change that conclusion at this time.</t>
  </si>
  <si>
    <t>Fish passage projects, and channel spawning feasibility studies for  kokanee.</t>
  </si>
  <si>
    <t>Work and budgets ($48,726/yr) moved to 2007-020-00 which was incorporated into 2007-398-00</t>
  </si>
  <si>
    <t>Expense work and budgets (Exp.: $48,726 ('07), $48,876 ('08), and $45,396 ('09); Cap: $252,500 ('07), $287,500 ('08), and $220,000 ('09)  -- Which incorporates $48,726/yr exp. from project 2003-001-00) moved to 2007-398-00.</t>
  </si>
  <si>
    <t>Budget increased to original proposal ($1,086,118 (07), $1,135,362 ('08), $1,172,418 (09)) to support identification of successful reintroduction strategies and staffing for expanded production.  This work and budget was moved into the consolidated project 2007-402-00.</t>
  </si>
  <si>
    <t>Work and budgets for 1996-077-03 ($367,843) and 2002-074-00 ($228,122) were moved to this project in '07</t>
  </si>
  <si>
    <t>Coordination and outreach to private landowners, develop conservation plans for landowners seeking to enroll in USDA programs like CREP; USDA authorized/required; need confirmation that cost share is reasonable (compare with 200102100, for example).</t>
  </si>
  <si>
    <t>Scope expansion not accepted.  Budget at the FY 2006 level.</t>
  </si>
  <si>
    <t>Hood R Prod O&amp;M - Ws/ODFW</t>
  </si>
  <si>
    <t>Confederated Tribes of Warm Springs Reservation of Oregon</t>
  </si>
  <si>
    <t>Columbia Gorge</t>
  </si>
  <si>
    <t>Hood River Powerdale Dam Fish Trap/Oak Springs/Pelton Ladder -Operation and Maintenance</t>
  </si>
  <si>
    <t>Hood River Adult Salmonid Trapping Facilities/Parkdale Fish Facility Expansion</t>
  </si>
  <si>
    <t>Kootenai River Native Fish Restoration and Conservation Aquaculture</t>
  </si>
  <si>
    <t>Kootenai Tribe of Idaho</t>
  </si>
  <si>
    <t>Mountain Columbia</t>
  </si>
  <si>
    <t>Klickitat Fishery YKFP Design</t>
  </si>
  <si>
    <t>Yakama Confederated Tribes</t>
  </si>
  <si>
    <t>Umatilla Hatchery Operation and Maintenance and Fish Liberations</t>
  </si>
  <si>
    <t>Regional Coordination for Upper Columbia United Tribes</t>
  </si>
  <si>
    <t>Upper Columbia United Tribes</t>
  </si>
  <si>
    <t>Manchester Spring Chinook Captive Broodstock Project</t>
  </si>
  <si>
    <t>Mainstem</t>
  </si>
  <si>
    <t>Idaho Chinook Salmon Captive R</t>
  </si>
  <si>
    <t>Yakima/Klickitat Fisheries Project Operations and Maintenance</t>
  </si>
  <si>
    <t>Klickitat Fishery YFKP O &amp; M</t>
  </si>
  <si>
    <t>Gd Ronde Supp Lostine O&amp;M/M&amp;E</t>
  </si>
  <si>
    <t>Nez Perce Tribe Dept. Fisheries Resource Management Watershed Division</t>
  </si>
  <si>
    <t>Grande Ronde Supplementation Operations and Maintenance</t>
  </si>
  <si>
    <t>Upper South Fork McKenzie Channel Restoration</t>
  </si>
  <si>
    <t>US Forest Service (USFS) - Willamette</t>
  </si>
  <si>
    <t>Lower Lawyer Creek Stream Restoration Project</t>
  </si>
  <si>
    <t>Flying B Ranch</t>
  </si>
  <si>
    <t>Restoration of Historical Salmonid Habitat in South West Idaho</t>
  </si>
  <si>
    <t>Lower Columbia River Estuary Partnership (LCREP)</t>
  </si>
  <si>
    <t>Grays River Watershed Restoration</t>
  </si>
  <si>
    <t>Columbia River Estuary Study Taskforce (CREST)</t>
  </si>
  <si>
    <t>Dworshak Dam Resident Fish Mitigation</t>
  </si>
  <si>
    <t>Convert BPA Term Riparian Lease Agreements to Permanent Riparian Conservation Easements</t>
  </si>
  <si>
    <t>John Day Basin Trust</t>
  </si>
  <si>
    <t>Vulcan Mountain Weed Control for Mule Deer and Bighorn Sheep Habitat Improvement</t>
  </si>
  <si>
    <t>Cardwell Hills Wildlife Mitigation and regional Biodiversity Protection Project</t>
  </si>
  <si>
    <t>David Evans and Associates, Inc.</t>
  </si>
  <si>
    <t>Foster Creek Conservation District</t>
  </si>
  <si>
    <t>Okanogan-Similkameen Habitat Protection Project - Fish and wildlife habitat protection through fee simple and conservation easement purchases.</t>
  </si>
  <si>
    <t>Priscilla Peak Wildlife Habitat Restoration (Prescribed Fire)</t>
  </si>
  <si>
    <t>US Forest Service</t>
  </si>
  <si>
    <t xml:space="preserve">ISRP fundable qualified:  ISRP recommends that the broader YKFP program be the subject of an organized program review.  Project sponsor should consider focusing the next annual review for this purpose, otherwise review will need to occur as part of the next project review cycle.  As Council has asked for in the past, a Master Plan is needed for fall chinook and coho elements of the project.  </t>
  </si>
  <si>
    <t>Baugher, John</t>
  </si>
  <si>
    <t>Multiple watershed restoration activities, including water quality monitoring; multiple other entities may be authorized/required.  Recommend confirmation that no project will occur on lands/waters where the activity is already required.</t>
  </si>
  <si>
    <t>-</t>
  </si>
  <si>
    <t>City of Portland</t>
  </si>
  <si>
    <t>Oak Flats Acquisition and Habitat Enhancement</t>
  </si>
  <si>
    <t>Mores Creek Watershed Floodplain and Habitat Restoration:  Design and Implementation</t>
  </si>
  <si>
    <t>West Central Highlands Resource Conservation and Development Council</t>
  </si>
  <si>
    <t>UPA Project - Fender Mill Floodplain Restoration - Phase 1</t>
  </si>
  <si>
    <t>Operation and Maintenance for Walla Walla Basin Passage Projects</t>
  </si>
  <si>
    <t>Gardena Farms Irrigation Dist. and Hudson Bay Dist. Improvement Co.</t>
  </si>
  <si>
    <t>Clackamas Watershed Prioritized Fish Passage Barrier Removal</t>
  </si>
  <si>
    <t>Clackamas River Basin Council</t>
  </si>
  <si>
    <t>Resident fish program; portion appears to include specific mitigation for Box Canyon dam, a non FCRPS dam; need cost share (Pend Oreille PUD?) or other remedy.</t>
  </si>
  <si>
    <t>RM&amp;E supporting SR sockeye; fishery managers authorized required as well; needs cost share or other remedy.</t>
  </si>
  <si>
    <t xml:space="preserve">Need to prioritize work elements to support Redfish Lake Sockeye at this budget level (e.g., fertilization, carrying capacity, juv outmigration).  </t>
  </si>
  <si>
    <t>Need to correct pre-mature in-lieu decision by BPA.  WDFW is discussing with BPA the WDFW responsibility and State funds spent/leveraged on lands originally acquired by WDFW.</t>
  </si>
  <si>
    <t>Need to correct pre-mature in-lieu decision by BPA.  WDFW is discussing with BPA the WDFW responsibility and State funds spent/leveraged on lands originally acquired by WDFW.  WDFW be seeking additional funds through the BOG, beyond these amounts, to fund management activities on recent habitat acquisitions.</t>
  </si>
  <si>
    <t>Need to correct pre-mature in-lieu decision by BPA.  WDFW is discussing with BPA the WDFW responsibility and State funds spent/leveraged on lands originally acquired by WDFW.  Also, added the FY08 BOG request for an in-holding acquisition.</t>
  </si>
  <si>
    <t>This project is high priority for Columbia Cascade, received highest ranking from local biologists, ISRP considers this a model project. Tightly integrated with PNAMP, CSMEP, BIOP, and Upper Columbia Salmon Recovery Plan along with other regional efforts. FY08 and FY09 represents years 5 and 6 of a 20 year project, respectively. Funding needed for full implementation.</t>
  </si>
  <si>
    <t>O&amp;M funding for locally adapted Brood Stock program for Okanogan River summer Steelhead . These funds would maintain existing program until the Capital dollars kick in for expanding program after FY09.</t>
  </si>
  <si>
    <t>Project proponent has addressed all of the ISRP concerns and seeks to have the funding for these habitat restoration actiities restored to include all proposed activities, to include opportunistic land aquisitions.</t>
  </si>
  <si>
    <t xml:space="preserve">No project funding provided in FY07, This project should be funded prior to consideration of any new projects.  This project is directed at project coordination and new project development. </t>
  </si>
  <si>
    <t xml:space="preserve">Project would dramatically increase the amount of high quality spawning and rearing habitat available to endangered summer steelhead in the Okanogan River basin. Restoration of Salmon Creek has long been recognized as critical habitat in the Okanogan River by local managers. Some of the identified funding would be directed toward long-term water leasing.  </t>
  </si>
  <si>
    <t>FPC has been level funded for six years.  If FPC had a modest growth rate of 4.4% for COLA and increased costs, the budget for FY08 should be $1,615,901.</t>
  </si>
  <si>
    <t>The agencies and tribes have sent a correspondance to BPA regarding funding fo this project based on the relevance of the data to hdyro system management decisions.  FY2008 funding should total $779,586.</t>
  </si>
  <si>
    <t>The CSS project is a very high priority project for the state, tribal, and federal salmon managers.  A recent correspondance from the salmon managers to BPA outlined the specific requirements for this project in FY08-09.  Total funding for this project should be $1,576,694.</t>
  </si>
  <si>
    <t>The SMP is a high priority monitoring project that the agencies and tribes use in day to day hydro system management recommendations.  Total funding for this project should be $2,418,317 ($2,306,935 for non-federal portion and $111,382 for the federal portion).</t>
  </si>
  <si>
    <t>O&amp;M on Phase II Yakima screens; need confirmation that BPA has committed to O&amp;M, otherwise this needs cost share or other remedy.</t>
  </si>
  <si>
    <t xml:space="preserve">O&amp;M and M&amp;E for wildlife mitigation lands; some activities may be responsibility of landowner per MOAs (eg noxious weeds); also need to ensure BPA is not funding activities on BLM-owned lands that BLM already authorized/required to perform.  This was confirmed by COTR, so rating changed from a "3" to a "1." </t>
  </si>
  <si>
    <t>LSRCP hatchery operation &amp; research; research has application beyond LSRCP.</t>
  </si>
  <si>
    <t>Reduced budget reflects the removal of the all genetic elements except the critical needs associated with identifying progeny of captive adults.</t>
  </si>
  <si>
    <t>O&amp;M and RM&amp;E on Yakima hatchery-related efforts (Cle Elum, etc); need confirmation that no cost share needed (are activities being proposed that fishery managers authorized/required to perform?)</t>
  </si>
  <si>
    <t>Eagle Lake hatchery O&amp;M, RM&amp;E, Redfish Lake captive broodstock program; other entities authorized/required to address this stock &amp; to perform some of the other functions; query whether cost-share sufficient.</t>
  </si>
  <si>
    <t>Fund at current production level (100,000 fish).   Address ISRP concerns regarding monitoring results during contracting, also see Programmatc Issue: supplementation m&amp;e.</t>
  </si>
  <si>
    <t>Marine rearing facility O&amp;M for captive broodstock for SR spring/summer chinook; broad support for regional recovery efforts; other entities authorized/required, query whether cost-share sufficient.</t>
  </si>
  <si>
    <t>Fundable in part, no expansion, maintain existing ponds as per past Council decisions and current ISRP review comments.</t>
  </si>
  <si>
    <t>Byrnes, David</t>
  </si>
  <si>
    <t>Expense Comments: Interim budget level to accomplish HEP surveys for new wildlife acquisitions, fish acquisitions with wildlife benefits, and follow-up HEP to assess enhanced values on past acquisitions.  Additional work on a crediting process is needed for Willamette Basin wildlife (CHAPS).
[See footnote references: R11 (M&amp;E), R18 (wildlife)]</t>
  </si>
  <si>
    <t>Expense Comments: Funds needed for O&amp;M on lands previously owned by WDFW.   
[See footnote reference: R10 (ISRP not fundable), R18 (wildlife)]</t>
  </si>
  <si>
    <t>Expense Comments: Budgeted to continue high priority RM&amp;E in the estuary.
[See footnote reference: R11 (M&amp;E)]</t>
  </si>
  <si>
    <t>Expense Comments: We understand that PNAMP may be unable to fulfill its objectives at this amount due to lower than expected support from cost-share partners. Further review with Council may be desired.
[See footnote reference: R7 (Data Mgmnt.)]</t>
  </si>
  <si>
    <t>Expense Comments: FY07 budget is for project closeout for final report writing.
[See footnote references: R3 (Close), R20 (Bull Trout)]</t>
  </si>
  <si>
    <t>Restore and mitigate for hydrosystem-caused loss loss of white sturgeon productivity through intensive fisheries management, supplementation, and modified hydropower system operation. Assess success of mitigation and restoration efforts.</t>
  </si>
  <si>
    <t>Instream and riparian habitat restoration for fisheries and wildlife in the Umatilla River Basin</t>
  </si>
  <si>
    <t>This proposal will provide hatchery production of resident trout that  support and enhance tribal subsistence fisheries and non-tribal recreational fisheries within the Colville Indian Reservation.</t>
  </si>
  <si>
    <t>This project works with landowners, and other government and quasi-governmental agencies to protect and enhance habitat for federal ESA listed fish in the Blue Mountain Province of Oregon.</t>
  </si>
  <si>
    <t>This project was initiated on July 1, 1984, (BPA) contract number DE A179-84 BP17460 and allows for initial landowner contacts, agreement development, project design, budgeting, and implementation for anadromous fish habitat on private lands.</t>
  </si>
  <si>
    <t>Nez Perce Tribal Hatchery is a supplementation program using conventional and NATURES rearing techniques to rear spring and fall chinook salmon.  Phase I production goals are set at 1.4 million fall chinook salmon and 625,000 spring chinook salmon.</t>
  </si>
  <si>
    <t>Expense Comments: Planning budget augmented to support sufficient ship time.</t>
  </si>
  <si>
    <t>Expense Comments: See footnote reference: R17 (USFS Projects 30%).</t>
  </si>
  <si>
    <t xml:space="preserve">Expense Comments: Project is in Canada.  
[See footnote references: R14 (DNF), R8 (In Lieu)]
</t>
  </si>
  <si>
    <t>Expense Comments: See footnote references: R8 (In Lieu), R3 (Close 1yrs).</t>
  </si>
  <si>
    <t xml:space="preserve">Expense Comments: Reflects increase of $36,061 over Council recommendation for the maturation study which BPA deems essential. </t>
  </si>
  <si>
    <t>Expense Comments: As per the Council recommendation, the project sponsors are to work with the Council and others to structure an ISRP/Council review of the coordinated subbasin activities in the Umatilla in the next two years.  Eliminate work in lower priority areas.
[See footnote reference: R9 (ISRP not fundable)]</t>
  </si>
  <si>
    <t>The expansion (for sturgeon and burbot) Work Element 5a, dependent upon favorable step review. Step 1 deliverable (Master plan) due July 20, 2007.  Capital review needed for facility construction and land purchase in outyears per step sequence.</t>
  </si>
  <si>
    <t>Smith, Patty</t>
  </si>
  <si>
    <t xml:space="preserve">Assume in mitigation for FCRPS (other hydropower projects also authorized/required, but will assume this mitigation focused on and creditable to FCRPS only). </t>
  </si>
  <si>
    <t>Construction dependent upon favorable step review.  Expense portion, see capital table for capital component.</t>
  </si>
  <si>
    <t>Assume in mitigation for FCRPS (note some cost share from Idaho Power)</t>
  </si>
  <si>
    <t>The project sponsors are to work with the Council and others to structure an ISRP/Council review of the coordinated subbasin activities in the Umatilla at some point in the next two years.</t>
  </si>
  <si>
    <t>Brown, Cecelia</t>
  </si>
  <si>
    <t>Multiple activities to address HH resident fish losses--Sekokini Springs hatchery; plantings, O&amp;M on acquired mitigation habitat; multiple other entities potentially authorized/required;  need confirmation of screening or other criteria to ensure BPA not funding activities others required to perform; need confirmation that cost share reasonable.</t>
  </si>
  <si>
    <t>Master Plan to be submitted no later than May of 2007.   The master plan needs to detail the designs to ensure that the original scope of the artificial production activities associated with westslope cutthroat trout produced at Sekokini Springs is maintained and that any other intentions of the Sekokini site are clearly distinguishable in the revised plan.</t>
  </si>
  <si>
    <t>Mitigation (recreational fishery stocking) for impacts of Hungry Horse</t>
  </si>
  <si>
    <t>ISRP fundable qualified.  Address ISRP concerns during contracting.</t>
  </si>
  <si>
    <t>Matthews, Carlos</t>
  </si>
  <si>
    <t>O&amp;M for Spokane Tribal hatchery (resident) in mitigation for FCRPS</t>
  </si>
  <si>
    <t xml:space="preserve">O&amp;M for facilities in support of Hood River Production Program, which include BPA interests, as well as other non-federal dam owners (Powerdale); on review, this will remain a "2.3" but may change to a 1" rating once Powerdale removed. </t>
  </si>
  <si>
    <t>Apply coded-wire tags to production releases of coho and chinook salmon at ODFW Columbia Basin hatcheries for stock assessment of hatchery and wild salmon populations.  Evaluate survival, contribution and stray rates of hatchery reared salmon.</t>
  </si>
  <si>
    <t>This proposal seeks to enhance instream flow by working with water users to implement irrigation conveyance and onfarm water use efficiency projects, to trust water to the creek and investigate diversion timing to assist steelhead migration.</t>
  </si>
  <si>
    <t>Recovery of CWTs from salmonids sampled in the commercial/sport fisheries (Columbia R and Oregon ocean), spawning grounds and hatcheries. Provides critical stock identification information required to evaluate the status of Columbia Basin stocks.</t>
  </si>
  <si>
    <t>Expense Comments: As per the Council recommendation, the project sponsors are to work with the Council and others to structure an ISRP/Council review of the coordinated subbasin activities in the Umatilla in the next two years. Eliminate work in lower priority areas.
[See footnote reference: R9 (ISRP not fundable)]</t>
  </si>
  <si>
    <t>Expense Comments: See footnote references R11(M&amp;E), 8.2.</t>
  </si>
  <si>
    <t>Expense Comments: As per the Council recommendation, the project sponsors are to work with the Council and others to structure an ISRP/Council review of the coordinated subbasin activities in the Umatilla in the next two years.  
[See footnote reference: R9 (ISRP Not Fundable)]</t>
  </si>
  <si>
    <t xml:space="preserve">Expense Comments: Reflects FY06 costs (adjusted for previous combination of 1988-053-06 and -08 projects).   </t>
  </si>
  <si>
    <t>Mitigation of marine-derived nutrient loss in the Boise-Payette-Weiser subbasin.</t>
  </si>
  <si>
    <t>IDL Maggie Cr. Area Fish Passage Proposal</t>
  </si>
  <si>
    <t>IDL Ponderosa Area Fish Passage</t>
  </si>
  <si>
    <t>IDL St. Joe Area Fish Passage</t>
  </si>
  <si>
    <t>IDL Pend Oreille Area Fish Passage</t>
  </si>
  <si>
    <t>Canyon Creek Culvert Replacements</t>
  </si>
  <si>
    <t>Malheur National Forest</t>
  </si>
  <si>
    <t>Klickitat and Rock Creek Subbasin Habitat Improvement Program</t>
  </si>
  <si>
    <t>Klickitat County</t>
  </si>
  <si>
    <t>Protect and Restore the North Fork Clearwater Subbasin</t>
  </si>
  <si>
    <t>IDL Priest Lake Fish Passage</t>
  </si>
  <si>
    <t>Dev Of Systemwide Predator Control for Northern Pikeminnows.</t>
  </si>
  <si>
    <t>Pacific States Marine Fisheries Commission (PSMFC)</t>
  </si>
  <si>
    <t>Avian Predation on Juvenile Salmonids in the Lower Columbia River</t>
  </si>
  <si>
    <t>Oregon State University</t>
  </si>
  <si>
    <t>Anadromous</t>
  </si>
  <si>
    <t>Branum, Sarah</t>
  </si>
  <si>
    <t>Funding to investigate alternative trapping facilities in support in support of Hood River Production Program, which include BPA interests, as well as other non-federal dam owners (PRB, Powerdale); need cost-share from other dam owners or other remedy.</t>
  </si>
  <si>
    <t>Not fundable</t>
  </si>
  <si>
    <t>Crab</t>
  </si>
  <si>
    <t>Resident</t>
  </si>
  <si>
    <t>Baesler, Gregory</t>
  </si>
  <si>
    <t>Multiple M&amp;E and other activities related to kokanee (including water quality sampling and creel surveys); fishery managers others are authorized/required.  Need confirmation that cost share is adequate.</t>
  </si>
  <si>
    <t>Fundable in part</t>
  </si>
  <si>
    <t>Conservation Enforcement</t>
  </si>
  <si>
    <t>Douglas County Multi Species Habitat Conservation Plan, Previously referred to as the Foster Creek Habitat Conservation Plan (FCHCP)</t>
  </si>
  <si>
    <t>Screening diversions for conservation of fish populations in the Columbia River Basin: entrainment losses, prioritization, and the efficacy of alternative technology designs</t>
  </si>
  <si>
    <t>NEOH Monitoring &amp; Evaluation Implementation (Formerly a component of 198805301)</t>
  </si>
  <si>
    <t>Tribe: Nez Perce Tribe, State: Oregon Department of Fish and Wildlife</t>
  </si>
  <si>
    <t>Systemwide distribution of genetic variation within and among populations of the white sturgeon (Acipenser transmontanus)</t>
  </si>
  <si>
    <t>University of California at Davis</t>
  </si>
  <si>
    <t>Lower Columbia Salmon Recovery Planning: Habitat Restoration Project List Development and Modeling</t>
  </si>
  <si>
    <t>Beavers as stream restorationists?  Determining Systemwide status and trends in beaver impoundments in tributary streams, and the relationships between beaver impoundment and salmonids.</t>
  </si>
  <si>
    <t>University of Idaho</t>
  </si>
  <si>
    <t>Bull Trout Effective Population Size in Isolated Populations</t>
  </si>
  <si>
    <t>Protect &amp; Restore Red River Watershed</t>
  </si>
  <si>
    <t>Protect and Restore Crooked Fork to Colt Killed Analysis Area</t>
  </si>
  <si>
    <t>Manastash Crk Passage &amp; Screening</t>
  </si>
  <si>
    <t>Kittitas County Conservation District</t>
  </si>
  <si>
    <t>Columbia R/Estuary Habitat</t>
  </si>
  <si>
    <t>Historic Changes in Organic Nutrient Sources and Productivity Proxies in the Columbia River Estuary in Relation to Juvenile Salmon Habitat Restoration Priorities</t>
  </si>
  <si>
    <t>Determination of steelhead smolt production and smoltification genes in the Yakima River</t>
  </si>
  <si>
    <t>Identifying prioritized action plans from subbasin strategies using a scenario-based decision support system</t>
  </si>
  <si>
    <t>This proposal will support four FY 07-09 tasks to standardize RME protocols, indicators, methods and analytical processes. All tasks have been approved by the PNAMP Steering Committee representing 20 Charter Agencies. www.reo.gov/PNAMP/http://www.reo</t>
  </si>
  <si>
    <t>Operation and maintenance of BPA-Constructed fish passage facilities in the Walla Walla Sub-basin.</t>
  </si>
  <si>
    <t>This project seeks to continue protecting existing high quality habitat. It further seeks to restore and enhance habitat where feasible and opportunity exists. Another component of this proposal is education and outreach.</t>
  </si>
  <si>
    <t>This project proposes to replace two culverts on Canyon Creek which are partial barriers to adult salmonids and complete barriers to juvenile salmonids and improves fish passage at one culvert on Canyon Creek without replacing the culvert.</t>
  </si>
  <si>
    <t>This project will monitor and enhance (if necessary) rearing conditions for juvenile Snake River sockeye salmon.  We will also investigate competition, growth rates, and survival for progeny released from the captive broodstock program.</t>
  </si>
  <si>
    <t>We propose to apply state-of-the-art computer models that describe the complex power-generation, hydrodynamic, and water quality environment in the lower Snake and lower Columbia rivers and to relate this information back to impacts on migrating salmon.</t>
  </si>
  <si>
    <t>Improve resident fisheries as mitigation for losses and continuing impacts from construction and operation of Dworshak Dam by reducing entrainment, increasing kokanee size and abundance, and enhancing reservoir productivity.</t>
  </si>
  <si>
    <t>This project proposes to start a voluntary compliance pump screen correction program in the Methow, Entiat, and Wenatchee River basins in order to reduce juvenile fish losses due to entrapment in water diversions as called for in the most recent FCRPS BiO</t>
  </si>
  <si>
    <t>MSRF proposes to partner with Bureau of Reclamation and Methow Conservancy to identify and prioritize riparian enhancement projects that will add value to passage, access and conservation projects.  All projects will focus on TES species and habitat.</t>
  </si>
  <si>
    <t>This project will reduce sediment delivery to Kalispell Creek, a tributary to Priest Lake in the Pend Oreille Subbasin, by 200-400 tons per year.  Sediment pollution has been identified as a key limiting factor for native salmonids in Kalispell Creek.</t>
  </si>
  <si>
    <t>To replace 9 barrier culverts in Alder Creek, Clear Creek and Beaver Creek with fish-friendly structures to provide 4.0 miles of spawning and rearing habitat for ESA listed Upper Columbia steelhead.</t>
  </si>
  <si>
    <t>The Lower Entiat River Off-Channel enhancement project will provide 0.28 miles of off-channel habitat to benefit Upper Columbia ESA listed steelhead, spring Chinook, and bull trout.  An irrigation channel will be enhanced for rearing and spawning habitat.</t>
  </si>
  <si>
    <t>Restore and protect the Slate Creek Watershed for the benefit of both resident and anadromous fish using an overall watershed approach.  Restoration and protection efforts will be done cooperatively with the Nez Perce National Forest.</t>
  </si>
  <si>
    <t>Implement fish habitat restoration on private lands dominated by agricultural practices using cost sharing by Bonneville, Idaho Pacific Coast Salmon Recovery Funds, Idaho Water Quality Program for Agriculture, and landowner participation. Requests pending</t>
  </si>
  <si>
    <t>This project will remove a 26-ft high dam on Trout Creek, a tributary to the Wind River.  Trout Creek provides spawning and rearing habitat for LCR steelhead.  The project will restore unimpeded fish passage and improve water quality and habitat.</t>
  </si>
  <si>
    <t>Project proposes to install two bottomless arch culverts in SR 207 to successfully reconnect 0.64 miles of historic oxbow habitat to the mainchannel Nason Creek.  This project will increase Spring Chinook salmonid abundance by 25-50% in the Nason A.U.</t>
  </si>
  <si>
    <t>Expense Comments: Would like to move toward more on-the-ground work.</t>
  </si>
  <si>
    <t xml:space="preserve">Expense Comments: 1996-087-01 activities (this proposal) now funded through 1991-019-01 (Hungry Horse Mitigation/Flathead Lake). This proposal conducts the coordination, planning and contract adminis­tration for the implementation project (1991-019-01).  </t>
  </si>
  <si>
    <t>Expense Comments: Funds needed for O&amp;M on lands previously owned by WDFW.
[See footnote reference: R8 (In Lieu), R18 (wildlife)]</t>
  </si>
  <si>
    <t>Expense Comments: As per Council Recommendation, budget reflects the removal of the all genetic elements except the critical needs associated with identifying progeny of captive adults.</t>
  </si>
  <si>
    <t>Expense Comments: Focus on new enhancement activities with minor M&amp;E component.
[See footnote reference: R8 (In Lieu)]</t>
  </si>
  <si>
    <t>Expense Comments: Dependent on step review.</t>
  </si>
  <si>
    <t>Expense Comments: Current BiOp priority, subject to continuing Remand collaborative discussions.
[See footnote reference: R3 (Close)]</t>
  </si>
  <si>
    <t>Expense Comments: Increase in budget to reflect within-year adjustments and to fully fund photogrammetry component.</t>
  </si>
  <si>
    <t>Expense Comments: Included budget for acquisitions that may arise from Council – Recommended planning budget.</t>
  </si>
  <si>
    <t>Expense Comments: Maintain current scope and funding level.</t>
  </si>
  <si>
    <t>Expense Comments: Fish population status monitoring is a low priority for BPA. [See footnote reference: R3 (Close)]</t>
  </si>
  <si>
    <t>Expense Comments: BPA is renewing its intent to transition this project to other funding sources over three years.  The CBB is a communication project that provides no direct benefit to fish and wildlife.  This newsletter could be funded by subscriptions or  other mechanisms.  
[See footnote reference:  R5 (Close 3yrs)]</t>
  </si>
  <si>
    <t>Genetic Monitoring of Snake River Chinook Salmon and Steelhead</t>
  </si>
  <si>
    <t>Northwest Fisheries Science Center</t>
  </si>
  <si>
    <t>Idaho Supplementation Studies</t>
  </si>
  <si>
    <t>Idaho Department of Fish and Game/NPT/SBT/USFWS</t>
  </si>
  <si>
    <t>Statistical Support For Salmonid Survival Studies</t>
  </si>
  <si>
    <t>University of Washington</t>
  </si>
  <si>
    <t>Umatilla Hatchery - M&amp;E</t>
  </si>
  <si>
    <t>Umatilla Basin Natural Production Monitoring and Evaluation Project</t>
  </si>
  <si>
    <t>Idaho Steelhead Monitoring and Evaluation Studies</t>
  </si>
  <si>
    <t>Columbia Basin Pit-Tag Information System.</t>
  </si>
  <si>
    <t>Nez Perce Tribal Hatchery M&amp;E</t>
  </si>
  <si>
    <t>Smolt Monitoring By Non-Feder</t>
  </si>
  <si>
    <t>Hood River Production M&amp;E - Ws</t>
  </si>
  <si>
    <t>Hood River Production Program - ODFW M&amp;E</t>
  </si>
  <si>
    <t>Kootenai R White Sturgeon Inve</t>
  </si>
  <si>
    <t>YKFP - Design &amp; Construction (Nelson Springs replacement facility)</t>
  </si>
  <si>
    <t>Project was contracted at this amount (up $112,222) in October, 2006 and majority of work was completed before BPA's February 2007 decision.  '08 Budget increased by $131,994 to complete final reports on:    
1. Population Status of Hardy Creek and Hamilton Springs Chum salmon
 2. Limiting factors of Hardy Creek and Hamilton Springs Chum salmon
   abundance
3. Population Structure of lower gorge Chum salmon
4. Comparison of Adult chum salmon abundance estimates
5. The relationship between Bonneville dam tail-water elevation and Chum
   salmon life history in Hardy Creek and Hamilton Springs
.</t>
  </si>
  <si>
    <t>The distribution, abundance and status of lamprey in the Columbia River Basin is largely unknown.  We propose to investigate these characteristics as well as the methods used to assess these characteristics for lamprey in Cedar Creek.</t>
  </si>
  <si>
    <t>The FY07 increase ($of 1,343)  was for design of a passage structure at Barnaby Creek, which was approved by the ISRP.  The FY'08 increase (of $121,353) is an estimate for the actual passage construction.</t>
  </si>
  <si>
    <t>This project provides the policy and technical support for WDFW participation in the Yakima/Klicktat Fisheries Project.</t>
  </si>
  <si>
    <t>The States require smolt monitoring for signs of gas bubble disease.  We provide training and QA/QC of the monitors with this project.</t>
  </si>
  <si>
    <t>We propose to evaluate factors limiting Columbia River gorge chum salmon populations. This is to provide an understanding of factors affecting chum salmon spawning primarily in Hardy Creek and Hamilton Springs.</t>
  </si>
  <si>
    <t>To evaluate migration patterns, abundance and survival of hatchery &amp; natural smolts in the Umatilla basin using PIT tag technology;  install an adult ladder detector at TMFD; assess affects of river variables on fish migration; monitor life history charac</t>
  </si>
  <si>
    <t>USFWS-Columbia River Fisheries Program Office</t>
  </si>
  <si>
    <t>Evaluate Population Dynamics And Habitat Use Of Lampreys In Cedar Creek (Lewis River Subbasin), Washington.</t>
  </si>
  <si>
    <t>Recondition Wild Steelhead Kelt</t>
  </si>
  <si>
    <t>Columbia River Inter-Tribal Fish Commission (CRITFC)</t>
  </si>
  <si>
    <t>Eval Pacific Lamprey In Clearw</t>
  </si>
  <si>
    <t>Walla Walla Subbasin Collaborative Salmonid Monitoring &amp; Evaluation Project</t>
  </si>
  <si>
    <t>Adult Pit Detector Installation</t>
  </si>
  <si>
    <t>Status, Genetics, and Life History of Coastal Cutthroat Trout above Bonneville Dam</t>
  </si>
  <si>
    <t>US Geological Survey (USGS) - Cook</t>
  </si>
  <si>
    <t>Banks Lake Fishery Evaluation Project</t>
  </si>
  <si>
    <t>Reintroduction of Chum Salmon into Duncan Creek</t>
  </si>
  <si>
    <t>Restore Natural Recruitment of Kootenai River White Sturgeon</t>
  </si>
  <si>
    <t>Kootenai Floodplain Operational Loss Assessment</t>
  </si>
  <si>
    <t>Evaluate the Status of Pacific Lamprey in the Lower Deschutes River Subbasin, Oregon</t>
  </si>
  <si>
    <t>Behavior research, wild vs hatchery steelhead; fishery managers authorized/required</t>
  </si>
  <si>
    <t>Entiat</t>
  </si>
  <si>
    <t>Develop/test protocols for evaluating fine sediment delivery; assume covered by MOU</t>
  </si>
  <si>
    <t xml:space="preserve">Lamprey research, mainstem, other entities authorized/required (eg other hydro) </t>
  </si>
  <si>
    <t>Population monitoring of recently restored stream segment; fishery managers others authorized/required</t>
  </si>
  <si>
    <t>Population monitoring, other entities authorized/required (eg WDFW)</t>
  </si>
  <si>
    <t>See comment for project 200707700</t>
  </si>
  <si>
    <t>Fish diagnostics/biology research, other entities authorized/required (fishery managers)</t>
  </si>
  <si>
    <t>Methow</t>
  </si>
  <si>
    <t xml:space="preserve">Trout restoration via investigation &amp; invasives management; WDFW authorized/required </t>
  </si>
  <si>
    <t>Population/genetics studies; fishery managers, other hydro ops authorized/required</t>
  </si>
  <si>
    <t>FCRPS wildlife mitigation project</t>
  </si>
  <si>
    <t xml:space="preserve">Expense part of the project.  See capital budget for capital component. Interim funding pending wildlife o&amp;m review. </t>
  </si>
  <si>
    <t>Correcting irrigation screens; irrigators authorized/required to do (assuming impacting listed fish)</t>
  </si>
  <si>
    <t>Funding is conditioned upon favorable ISRP and Council review of a reponse to the ISRP concerns.</t>
  </si>
  <si>
    <t>Riparian fencing/planting, mostly on private; assume that some in lieu problem sites (eg fencing at WDFW managed campground) excluded from funding</t>
  </si>
  <si>
    <t>O&amp;M and RME for BPA-funded resident fish substitution program; while other entities authorized or required to mitigate for blocked area, assume this is BPA share because it is the BPA substitution project (?).</t>
  </si>
  <si>
    <t>Small supplementation &amp; extensive M&amp;E program addressing particular stock; unclear how direct the link is to FCRPS only; other entities authorized/required to address supplementation issues (eg fishery managers); needs cost share or other remedy</t>
  </si>
  <si>
    <t>Kaplowe, David</t>
  </si>
  <si>
    <t>Resident fish substitution, Dworshak</t>
  </si>
  <si>
    <t>The goal of this project is to develop and evaluate fish-tracking technologies needed to assess the effectiveness of management actions and strategies for recovery of ESA-listed fish populations. Can be used by multiple agencies with parallel responsibilities, however , as applied to primarily FCRPS projects/inquiries, is okay.</t>
  </si>
  <si>
    <t xml:space="preserve">M&amp;E, modeling to identify the effects of Libby/Hungry Horse operations per mainstem amendment by Council. </t>
  </si>
  <si>
    <t>O&amp;M, M&amp;E for LGR trap; information will be used for US v Oregon and related harvest programs; fishery managers authorized/required; query whether this needs cost share or other remedy</t>
  </si>
  <si>
    <t>HEP evaluation team for determining HEP values (and BPA credits) for BPA wildlife acquisitions.</t>
  </si>
  <si>
    <t>Comparative M&amp;E regarding the reproductive success of reconditioned kelt steelhead; fishery/hatchery managers authorized/required; need confirmation that cost share is sufficient.</t>
  </si>
  <si>
    <t>Fundable in part:  Maintain current scope and complete the experiment.  Adjust budget to reflect current scope.  Project is nearing completion of experiment, need to plan for moving this work to implementation and funding out of the province/supplementation projects.</t>
  </si>
  <si>
    <t>Pilot study of ecology of juvenile salmon in estuary; fishery managers/others authorized/required; need confirmation that cost share is sufficient.</t>
  </si>
  <si>
    <t>RM&amp;E regarding supplementation efficacy using Hood River populations; other entities authorized/required (fishery managers); need cost share or other remedy</t>
  </si>
  <si>
    <t>Interim funding pending further Council consideration of regional monitoring and evaluation framework.  ISRP fundable (qualified):  address ISRP concerns during further consideration.</t>
  </si>
  <si>
    <t>M&amp;E of the relative reproductive success and survival of naturally spawning hatchery and natural origin spring Chinook salmon in the Wenatchee River watershed above Tumwater Dam; fishery/hatchery managers, others authorized/required; need confirmation that cost share sufficient.</t>
  </si>
  <si>
    <t>RM&amp;E of delayed mortality through of FCRPS lower snake dams.</t>
  </si>
  <si>
    <t>RM&amp;E of reproductive success of wild vs naturally spawning hatchery steelhead; fishery managers also authorized/required; needs cost share or other remedy.</t>
  </si>
  <si>
    <t>Budget reductions not specific.  Project to be implemented as proposed with reduced scope.  Fund consistent with ISRP comments - prioritize the completion of tasks associtated with finalizing the classification system.  Regional M&amp;E Programmatic Issue.</t>
  </si>
  <si>
    <t>Restoration activities (fencing, planting etc) for resident fish habitat/substitution program; appears to be mitigating primarily for non-FCRPS project (American Falls) and sponsor-generated grazing impacts; other entities authorized/required to address (other hydro, tribe, BIA etc)</t>
  </si>
  <si>
    <t>Multiple restoration activities; multiple other entities potentially authorized/required to conduct; need confirmation that funding not applied for entities already required to conduct the work</t>
  </si>
  <si>
    <t>ISRP fundable qualified. Sponsor should complete report as called for in ISRP recommendation. Funding in 08 and 09 contingent upon favorable review by ISRP and Council.  Project to be implemented with reduced scope   Some work elements may be able to be capitalized.</t>
  </si>
  <si>
    <t>O&amp;M and enhancement on wildlife habitat mitigating for FCRPS; assume requested funds consistent with terms of MOA</t>
  </si>
  <si>
    <t>ISRP fund in part (qualified):  sponsors should address ISRP concerns during contracting.  Interim funding pending o&amp;m review.   Intermountain Province Oversight Committee reduced budget (withdrew enhancement activities) by $226,667 in FY07, 08, and 09 associated with Wildlife Objective 4 (Manage project lands to maintain current and enhanced habitats for the life of the Grand Coulee and Chief Joseph hydroelectric projects on behalf of wildlife).</t>
  </si>
  <si>
    <t>O&amp;M/restoration activities on BPA-funded wildlife mitigation lands; assume requested funds consistent with MOA or other agreements.</t>
  </si>
  <si>
    <t>Interim funding pending wildlife o&amp;m review.  Expense portion.  See capital budget for capital component.  Capital component, land acquisition. Capitalization is questionable.</t>
  </si>
  <si>
    <t>Land acquisition &amp; O&amp;M on wildlife habitat mitigating for Albeni Falls; assume requested O&amp;M funds consistent with terms of MOA</t>
  </si>
  <si>
    <t xml:space="preserve">BPA has not set project-specific budgets for regional coordination in FY08 and 09.  Funding for this project will be based on a review of the coordination needed to support collaborative Program development and implementation, as well as the appropriate levels of expected cost-share.  BPA expects the Council to make follow-up funding recommendations no later than June 30, 2007, in order for BPA to make timely FY08-09 funding decisions and contract for regional coordination projects prior to the start of the fiscal year. </t>
  </si>
  <si>
    <t>R17</t>
  </si>
  <si>
    <t>BPA funding is contingent upon confirmation of 30% programmatic cost-share from the U.S.D.A Forest Service as per the Partnership Agreement, November 21, 2005.</t>
  </si>
  <si>
    <t>R18</t>
  </si>
  <si>
    <t>As per the Council's comprehensive O&amp;M recommendation, November 20, 2006, budgets for FY07, 08, and 09 are draft pending the outcome of ongoing regional discussions.</t>
  </si>
  <si>
    <t>R19</t>
  </si>
  <si>
    <t xml:space="preserve">BPA is providing one year of funding for two ongoing lamprey research projects, and will ask the regional Lamprey Working Group, and other entities engaged in lamprey evaluation to develop a comprehensive research plan that will identify the effects of the hydrosystem on lamprey and identify potential mitigation measures and costs.  </t>
  </si>
  <si>
    <t>R20</t>
  </si>
  <si>
    <t>Bonneville will fund several activities that directly mitigate for adverse affects of the FCRPS on bull trout, often through projects that address and benefit multiple focal species.  Consideration has been given to responsibilities defined in the 2000 USFWS BiOp for the FCRPS, including recent efforts and future plans of all Action Agencies.  Consistent with rationale presented elsewhere in this decision document regarding research, monitoring, and evaluation, and in lieu funding, Bonneville will invest less significantly than before in monitoring bull trout populations that are not as directly affected by the FCRPS.</t>
  </si>
  <si>
    <t>Color coding legend:</t>
  </si>
  <si>
    <t>G</t>
  </si>
  <si>
    <t>GREEN = No problems - COTR recommends go ahead</t>
  </si>
  <si>
    <t>GD</t>
  </si>
  <si>
    <t>GOLDENROD = new PM, or PM unfamiliar with subject matter</t>
  </si>
  <si>
    <t>Y</t>
  </si>
  <si>
    <t xml:space="preserve">Restoration work (channel realignment, plantings etc) for fish habitat on tribal lands; assume tribe/BIA is authorized, but not required) to address; does this need cost share? [Argument for yes:  tribe/BIA is authorized, if not required, to address health of reservation land, so like any other governmental landowners, eg FS, state, expect some cost share; argument for no:  tribe/BIA may be authorized, but assuming no specific requirement to conduct this channel realignment work, and giving deference to tribal trust/other tribal policies, no cost share necessary] </t>
  </si>
  <si>
    <t>2007 Revised Budget: Eliminate noxious weed treatment and education component.  Ongoing project; previous investment; implementation complete after FY 08; FY09 reduced to O&amp;M only.</t>
  </si>
  <si>
    <t>Tasks removed to meet budget: L Salmon R. smolt monitoring, steelhead PIT tagging in remote sites, steelhead PVA ,  and adjust temp personnel. In addition, $44,500 has been added to this project for remote pit tagging.</t>
  </si>
  <si>
    <t xml:space="preserve">PTAGIS; O&amp;M and other support for central PIT tag infrastructure; other entities authorized/required (NMFS, entities utilizing PIT tag programs); need cost share or other remedy. </t>
  </si>
  <si>
    <t>Steelhead M&amp;E, fishery managers authorized /required; needs cost share or other remedy</t>
  </si>
  <si>
    <t>Statistical support provided to fishery investigators through ought the basin, on request; fishery managers, others, authorized/required.  Needs cost share or other remedy.  Upon review, BPA concludes that the rating could be changed to a "1" if BPA funding were focused on support of either fish and wildlife program or AFEP research or monitoring.</t>
  </si>
  <si>
    <t>Expense Comments: Not an FCRPS priority. Ongoing project.  Formerly, 1996-011-00.</t>
  </si>
  <si>
    <t>Expense Comments: Passage at dams is Corps’ responsibility.</t>
  </si>
  <si>
    <t xml:space="preserve">Expense Comments: One year budget to produce a subbasin plan consistent with past sub-basin plans and ensure consistency with the sub-basin plan template with a prioritized list of projects.  Bonneville does not anticipate having an FCRPS mitigation responsibility in these locations; therefore we don't intend to fund projects in these subbasins in the future. </t>
  </si>
  <si>
    <t>Expense Comments: Decision does not include development of trap or other activities associated with passage.  Budget will be developed in contracting.</t>
  </si>
  <si>
    <t>Expense Comments: Project will remove diversion dam and provide side channel access to benefit low productivity populations in Methow.
[See footnote reference: R13 (BiOp Projects Not Recommended by Council)]</t>
  </si>
  <si>
    <t>Expense Comments: One year budget to produce a subbasin plan consistent with past sub-basin plans and ensure consistency with the sub-basin plan template with a prioritized list of projects.  Bonneville does not anticipate having an FCRPS mitigation responsibility in these locations; therefore we don't intend to fund projects in these subbasins in the future.</t>
  </si>
  <si>
    <t>Expense Comments: M&amp;E already occurring in this reach.  No link to management decisions.</t>
  </si>
  <si>
    <t>Expense Comments: Appears to overlap with large scale pilot action effectiveness monitoring in Wenatchee, John Day, and Salmon River basins.</t>
  </si>
  <si>
    <t>Expense Comments: Not a FCRPS priority.  Generally not needed to address FCRPS operational impacts, FCRPS mitigation strategies, or strategy effectiveness.</t>
  </si>
  <si>
    <t>Expense Comments: This project has been incorporated into 1998-018-00. [See footnote reference: R17 (USFS Projects 30%)]</t>
  </si>
  <si>
    <t>The information provided by the use of CWTs is crucial to measure the success of mitigation strategies implemented through the Program.  Contribution to the overall RMPC by other parties is significant and it is appropriate for BPA to fund the portion presented in this proposal.</t>
  </si>
  <si>
    <t>Section 3.6.2.2 demonstrates a benefit for steelhead.  Section 4.77.2A.3 implies a benefit for Bull trout.  Section 4.7.2D.3 demonstrates a benefit for Redband trout.</t>
  </si>
  <si>
    <t>Expand sockeye facilities to address limits at both LSRCP and Mitchell Act facilities; need clarity on connection with Mitchell Act hatchery (NMFS authorized/required to address)</t>
  </si>
  <si>
    <t>Expand NEOH to address coho production in mitigation for FCRPS</t>
  </si>
  <si>
    <t>Columbia Upper</t>
  </si>
  <si>
    <t xml:space="preserve">White sturgeon hatchery planning, assume in mitigation for FCRPS  </t>
  </si>
  <si>
    <t>Council Three-Step Process: Step 1. Deliverable (Master plan) due by end of FY '08, out year funds dependent upon favorable step review.</t>
  </si>
  <si>
    <t>Fund symposium and other coordination of coho reintroduction</t>
  </si>
  <si>
    <t>No other entity known to be authorized/required to fund</t>
  </si>
  <si>
    <t>Hire 3 project managers to facilitate suite of habitat actions; assume that mostly private &amp; that projects where landowner required to undertake activity will be excluded</t>
  </si>
  <si>
    <t>General aquatic survey protocols; assume covered by MOU</t>
  </si>
  <si>
    <t>Avian predation database; fishery managers, others authorized/required</t>
  </si>
  <si>
    <t>Database improvements for WA policy/technical integration, WA state required</t>
  </si>
  <si>
    <t>Web-based data distribution for ID subbasin plan implementation; assume similar to other coordination proposals</t>
  </si>
  <si>
    <t xml:space="preserve">Multiple entity monitoring program </t>
  </si>
  <si>
    <t>Admin (see comments)</t>
  </si>
  <si>
    <t xml:space="preserve">Interim funding pending further Council consideration of regional monitoring and evaluation framework.  </t>
  </si>
  <si>
    <t>Multiprovince</t>
  </si>
  <si>
    <t>Record keeping for harvest sales; other entities authorized/required (harvest managers)</t>
  </si>
  <si>
    <t>Fish population inventory coordination with another BPA project; other entities authorized/required (eg fishery managers)</t>
  </si>
  <si>
    <t>FPC (1 rating for all activities in program &amp; mainstem amendment)</t>
  </si>
  <si>
    <t>A portion of the unallocated balance will be available for the Council to make final project funding recommendations for fish passage science and analysis.</t>
  </si>
  <si>
    <t>Expense Comments: Funding for Coordination/Planning/Design/Implementation.  Initially the funds ($120K) were placed under 2007-245-00, Protect and Restore Joseph Creek Watershed. Established a new project for the Wallowa and the Imnaha watersheds.  The increase over the recommended amount was based on the NPT's FY06 budget for the Wallowa Culvert Inventory project (2002-073-00).</t>
  </si>
  <si>
    <t>Expense Comments: Move funds for coordination, planning, design and implementation from 1992-026-03, Upper Salmon Basin Watershed Project.</t>
  </si>
  <si>
    <t>Expense Comments: See footnote reference: R1 (Capital), R18 (wildlife).</t>
  </si>
  <si>
    <t>Expense Comments: Final budget will be negotiated during contracting to support priority objectives.</t>
  </si>
  <si>
    <t>Expense Comments: Combined with 2007-393-00.  Implementation funds for habitat protection for fish stocks with low productivity may be requested through Grande Ronde Watershed Program.</t>
  </si>
  <si>
    <t>Expense Comments: Project will complete the assessments on presence/ abundance in the remaining lower Clearwater watersheds (already completed the Potlatch, Lapwai and Big Canyon) over the three year funding cycle.  
[See footnote references: R11 (M&amp;E)]</t>
  </si>
  <si>
    <t>Expense Comments: Habitat actions addressing limiting factors for species with low productivity.  This project will require the Columbia Basin Water Trust Program
[See footnote reference: R13 (BiOp Projects Not Recommended by Council)]</t>
  </si>
  <si>
    <t>Expense Comments: Fish and wildlife populations in the Clackamas have not been greatly affected by the FCRPS thus not a BPA responsibility.</t>
  </si>
  <si>
    <t>Technical/analytical support to fishery agencies for regional collaboratives (eg BiOp remand)</t>
  </si>
  <si>
    <t>Harvest data for StreamNet, other entities authorized/required (eg fishery managers)</t>
  </si>
  <si>
    <t>Coordination of habitat restoration data into StreamNet; multiple other entities authorized/required (e.g., other restoration funders)</t>
  </si>
  <si>
    <t>FPC (assume all activities are included in program or mainstem amendment)</t>
  </si>
  <si>
    <t xml:space="preserve">Hatchery release data coordination; fishery managers authorized/required </t>
  </si>
  <si>
    <t>Conservation law enforcement database, other entities authorized/required (i.e. law enforcement agencies, fish/wildlife regulatory agencies)</t>
  </si>
  <si>
    <t>Property acquisition, restoration activities, and education/outreach; multiple entities could be authorized/required (eg WDFW, City of Richland); need confirmation of screening or other criteria to confirm that funding not applied to activities that others already required to perform; confirm that cost share is reasonable.</t>
  </si>
  <si>
    <t>ISRP fundable (qualified).  Supplement this need from other sources- sponsorships, advertising.</t>
  </si>
  <si>
    <t>Hauser, Tracy</t>
  </si>
  <si>
    <t>RM&amp;E regarding relative reproductive success of hatchery vs wild; other entities authorized/required (fishery managers); needs cost share or other remedy</t>
  </si>
  <si>
    <t>Grande Ronde</t>
  </si>
  <si>
    <t>Kirkman, Kenneth</t>
  </si>
  <si>
    <t>Technical coordination re: NEOH, including review for participation in US v Oregon processes; fishery managers authorized/required to do this (as to US v. Oregon); need confirmation that cost share appropriate given this requirement</t>
  </si>
  <si>
    <t>Multiple habitat restoration activities, including things like water temperature surveys; multiple other entities authorized/required; need confirmation BPA funding not being utilized for specific practices that other entity required to perform; need confirmation that cost share is sufficient.</t>
  </si>
  <si>
    <t>Watershed restoration, mix of tribal and private lands; multiple activities proposed; need confirmation BPA funding not being utilized for specific practices that other entity required to perform; need confirmation that cost share is sufficient.</t>
  </si>
  <si>
    <t xml:space="preserve">Address the ISRP concerns in the annual reporting of results to Bonneville, in terms of benefits to fish. Expense portion.  See capital budget for capital component. Address the ISRP concerns in the annual reporting of results to Bonneville, in terms of benefits to fish.  Capital component. </t>
  </si>
  <si>
    <t>Multiple restoration activates on private lands; recommend confirming that activities occurring on private land where landowner not already required to perform.</t>
  </si>
  <si>
    <t>Baseline monitoring of resident fish populations and some instream habitat restoration by BC government in Canadian portion of Libby Dam/Lake Koocanusa and upper Kootenay tributaries to address impacts of Libby Dam. BC government authorized/required; need confirmation that cost share is adequate; the habitat restoration/LWD component needs further legal review (on-the-ground work in Canada).</t>
  </si>
  <si>
    <t>The Mountain Columbia oversight group strongly recommends funding the monitoring components and modifying them to include radio telemetry work to learn to what extent other tributaries are used by spawning bull trout. This project needs to be directly coordinated with MFWP. Budget amount shown here reflects these changes.</t>
  </si>
  <si>
    <t>Asotin</t>
  </si>
  <si>
    <t>Beaty, Roy</t>
  </si>
  <si>
    <t>Population status analysis; fishery managers authorized/required; query whether cost-share is sufficient here.</t>
  </si>
  <si>
    <t>Klickitat</t>
  </si>
  <si>
    <t>Population baseline M&amp;E for salmon/bull trout in the Klickitat River; fishery managers authorize/required; need confirmation that cost share is sufficient.</t>
  </si>
  <si>
    <t>Not fundable (Qualified)</t>
  </si>
  <si>
    <t>Budget reductions not specific.  Project to be implemented as proposed with reduced scope.</t>
  </si>
  <si>
    <t>Lewis</t>
  </si>
  <si>
    <t>RME/basic  lamprey population analysis; fishery managers, other hydro operators also authorized or required to evaluate; query whether cost share is sufficient.</t>
  </si>
  <si>
    <t>Columbia Lower</t>
  </si>
  <si>
    <t>Docherty, Deborah</t>
  </si>
  <si>
    <t>RME/basic chum population analysis; fishery managers, other hydro operators also authorized or required to evaluate; query whether cost share is sufficient.</t>
  </si>
  <si>
    <t>RM&amp;E regarding Umatilla species; fishery managers authorized/require; query whether cost share sufficient</t>
  </si>
  <si>
    <t>Systemwide</t>
  </si>
  <si>
    <t>Bull trout RM&amp;E; fishery managers authorized/required; need confirmation that cost share is sufficient.</t>
  </si>
  <si>
    <t>Fundable (Qualified)</t>
  </si>
  <si>
    <t>Imnaha</t>
  </si>
  <si>
    <t>Estimate total juvenile emigrant abundance, smolt survival and smolt-to-adult return rates (SAR) of wild/natural chinook salmon and steelhead at Lower Granite and McNary Dams and support the Smolt Monitoring Program and NEOH M&amp;E Projects</t>
  </si>
  <si>
    <t>Priority for funding if funding becomes available.</t>
  </si>
  <si>
    <t>Snake Upper Middle</t>
  </si>
  <si>
    <t>Population analysis and recovery planning; fishery managers authorized/required; need confirmation that cost-share is sufficient.</t>
  </si>
  <si>
    <t>RM&amp;E on chinook needs; fishery managers/others authorized required; is this covered under BPA-FS MOU (then rate as "1"); otherwise, need confirmation that cost-share is sufficient.</t>
  </si>
  <si>
    <t>All</t>
  </si>
  <si>
    <t>Avian predation RME on off-site lake; focus appears to be mostly addressing resident fishery concerns; connection to FCRPS impacts unclear; WDFW authorized/required to evaluate; needs cost share review</t>
  </si>
  <si>
    <t>None Selected</t>
  </si>
  <si>
    <t>McCloud, Jonathan</t>
  </si>
  <si>
    <t>Evaluation of effectiveness/compliance with NMFS standards of fish screens owned by multiple entities; multiple other entities authorized/required to monitor their fish screens; needs cost share or some other remedy.</t>
  </si>
  <si>
    <t>Tier 2.  Fund at a level consistent with ISRP comments during contracting, when funds become available.</t>
  </si>
  <si>
    <t>Clearwater</t>
  </si>
  <si>
    <t>Keen, Sabrina</t>
  </si>
  <si>
    <t xml:space="preserve">Restoration and O&amp;M on BPA-funded mitigation parcel; assume requested funds consistent with MOA terms. </t>
  </si>
  <si>
    <t xml:space="preserve">Include project in review of kokanee projects through kokanee workshop.  Funding to be identified and contingent on outcome of workshop.  Consider moving the project to the Intermountain province. </t>
  </si>
  <si>
    <t>Yakima</t>
  </si>
  <si>
    <t>Brady, Jan</t>
  </si>
  <si>
    <t xml:space="preserve">Expense Comments: The discussions and agreements among responsible entities, as called for in the Council's 1995 F&amp;W Program have not yet taken place.  Findings on Section 10.5B.  As BPA commented in 1995, F&amp;W program amendments, it may not be an FCRPS responsibility to mitigate above Hells Canyon dam if not affected by the construction or operation of Black Canyon, Anderson Ranch, Boise Diversion, Minidoka, or Palisades Reservoirs. </t>
  </si>
  <si>
    <t>Passive restoration by securing easements will assist restoration efforts via the Corps 206 Program. The development of side channels will help create a more naturally functioning floodplain, provide a wide array of environmental and ecological benefit.</t>
  </si>
  <si>
    <t>Monitor, protect, and enhance the spawning populations of fall chinook and chum below Bonneville Dam. Search for evidence of fall chinook spawning below The Dalles, John Day, and McNary dams.</t>
  </si>
  <si>
    <t>Implement practices to reduce erosion, flooding, and protect critical areas in the stream corridor which will allow natural recovery of riparian vegetation and channel stability in the Pine Hollow and Jackknife watersheds.</t>
  </si>
  <si>
    <t>Ongoing wildlife habitat and watershed management on the Pine Creek Conservation Area in FY2007-2009 (includes Pine Creek Ranch and Wagner Ranch acquisitions).</t>
  </si>
  <si>
    <t>Implementation of numerous riparian and upland habitat improvement projects on private lands in the Trout Creek watershed, Deshutes basin.  Monitoring and evaluation of current and past projects.</t>
  </si>
  <si>
    <t>This project will provide effective and efficient watershed restoration through coordination and support of tribal restoration planning and project implementation consistent with Wy-Kan-Ush-Mi Wa-Kish-Wit and the NWPCC Fish and Wildlife Program.</t>
  </si>
  <si>
    <t>Implement habitat improvement actions in the Hood River subbasin that will support wild fish and supplementation efforts of the Hood River Production Program (HRPP).</t>
  </si>
  <si>
    <t>This project is a continuation of the 2001-2006 Wind River project.  The project involves continued montioring of fish populations, project effectiveness, restoration work, public involvement, and technical assistance to landowners.</t>
  </si>
  <si>
    <t>Research monitoring and evaluation project that monitors anadromous salmonid status and trends in life-stage abundance, survival, and distribution and status and trend in their habitats.</t>
  </si>
  <si>
    <t>Supplement natural production of Snake River fall Chinook above Lower Granite Dam through acclimation and final rearing of Lyons Ferry Hatchery yearling and sub-yearlings at two sites on the Snake River and one site on the Clearwater River.</t>
  </si>
  <si>
    <t>Assess the role of the Columbia River plume and California Current on growth and survival of juvenile salmon from the Columbia River basin. Develop ocean condition indicators that can be used to forecast salmon returns and assess climate change impact.</t>
  </si>
  <si>
    <t>Supplementation and concurrent monitoring and evaluation of Lostine River spring Chinook salmon are accomplished by this project. O&amp;M activities acclimate smolts, trap adults, and spawn adults. M&amp;E provides abundance and life history performance measures.</t>
  </si>
  <si>
    <t>This proposal augments Northeast Oregon spring Chinook programs with funds for Artificial production, fish health, and Redd count surveys to implement the Grande Ronde Basin Spring Chinook Supplementation Project.</t>
  </si>
  <si>
    <t>Monitor the status and distribution of fall Chinook in the Snake River using redd counts.  Report results of all redd searches in the Snake River basin each year.</t>
  </si>
  <si>
    <t>Monitor post-release performance and survival of yearling and subyearling fall Chinook from the Fall Chinook Acclimation Project (FCAP) facilities to evaluate success of the fall Chinook supplementation program above Lower Granite Dam.</t>
  </si>
  <si>
    <t>Delivers by e-mail (and posted on the web) to policymakers, Basin stakeholders, and general public a weekly electronic newsletter containing objective, timely, summary information about Columbia Basin fish and wildlife mitigation and ESA recovery issues.</t>
  </si>
  <si>
    <t>The Shoshone-Paiute Tribes propose to continue O&amp;M and implementation of spring and stream enhancement projects that protect wild fish stocks and improve the function of key watershed processes.</t>
  </si>
  <si>
    <t>Columbia Conservation District</t>
  </si>
  <si>
    <t>Improve Habitat For Fall Chinook, Steelhead in the Lower Snake and Tucannon Sub basins.</t>
  </si>
  <si>
    <t>Pomeroy County Soil &amp; Water Conservation District (SWCD)</t>
  </si>
  <si>
    <t>Hydrography Spatial Data Enhancement Project - WDFW &amp; WDNR Operational Data Updates and Integration to the PNW Hydrography Clearinghouse for the WA Columbia Basin</t>
  </si>
  <si>
    <t>Idaho Subbasin Planning and Comprehensive Wildlife Conservation Strategy (CWCS) Data Distribution System</t>
  </si>
  <si>
    <t>Pacific Northwest Aquatic Monitoring Partnership-Fish Population Monitoring (FPM)--RME Design and Protocols. Programmatic and Standardized Work Products for PNW and the Columbia Basin</t>
  </si>
  <si>
    <t>Pacific Northwest Aquatic Monitoring Partnership (PNAMP)</t>
  </si>
  <si>
    <t>Providing Services to Assist Record Keeping of Over the Bank Sales in Zone 6 Tribal Fisheries</t>
  </si>
  <si>
    <t>Steven Vigg &amp; Company</t>
  </si>
  <si>
    <t>StreamNet Support and Services for Conservation and Recovery Data Needs</t>
  </si>
  <si>
    <t>Delivering Reliable Fish Passage Information for Hydrosystem Management</t>
  </si>
  <si>
    <t>Fish Passage Technical Services Project</t>
  </si>
  <si>
    <t>Expanded Acquisition and Display of Fish (Initially Anadromous Salmonids) Harvest Data in the StreamNet Database</t>
  </si>
  <si>
    <t>Regional Consolidation of Habitat Restoration Project Information From Multiple Funding Sources with Dissemination Through the StreamNet Website</t>
  </si>
  <si>
    <t>Data Management for System Operations</t>
  </si>
  <si>
    <t>Monitoring of juvenile and adult salmonid survival through the Federal Columbia River Power System</t>
  </si>
  <si>
    <t>Compilation of Location-Specific Hatchery Release Data in Consistent Format Across Agencies by StreamNet</t>
  </si>
  <si>
    <t>Feasibility Study and Implementation of a System-wide Conservation Enforcement Web-Based Data Center</t>
  </si>
  <si>
    <t>Fish Passage Data System (Key Functions Previously Performed by the Fish Passage Center)</t>
  </si>
  <si>
    <t>Annual Work Plan CBFWA</t>
  </si>
  <si>
    <t>Upper Salmon Basin Watershed Project (USBWP) provides technical and administrative support with project implementation guidance to landowners to implement fish habitat projects on private lands.</t>
  </si>
  <si>
    <t>Idaho Soil Conservation Commission</t>
  </si>
  <si>
    <t>Yakima Basin Environmental Education Program</t>
  </si>
  <si>
    <t>Eco-Northwest</t>
  </si>
  <si>
    <t>YKFP Policy/Plan/Technical</t>
  </si>
  <si>
    <t>McKenzie Focus Watershed</t>
  </si>
  <si>
    <t>McKenzie Watershed Alliance</t>
  </si>
  <si>
    <t>Clearwater Focus Program, Idaho SCC</t>
  </si>
  <si>
    <t>Expand Salmonid Monitoring in Grays River to Meet Monitoring Needs Identified in the Lower Columbia Salmon Recovery and Subbasin Plan and maintain an at risk Chum Salmon Pop. through Supplementation.</t>
  </si>
  <si>
    <t>Develop a locally-adapted summer steelhead program to supplement natural production throughout the Okanogan River basin</t>
  </si>
  <si>
    <t>Clearwater Coho Restoration Project</t>
  </si>
  <si>
    <t>Idaho Department of Fish and Game Rearing Expansion for Snake River Sockeye Salmon</t>
  </si>
  <si>
    <t>Grande Ronde Coho Restoration</t>
  </si>
  <si>
    <t xml:space="preserve">Expense Comments: Fund to develop a joint prioritized project list in coordination with 1999-016-00 Nez Perce Tribe - Protect and Restore the Big Canyon Creek Watershed. To effectively restore habitat in this watershed, there needs to be a joint prioritization of all projects based on highest restoration effect and not upon property boundaries or traditional areas of work.  The tribal, private, state and federal lands are intermingled which requires one coordinated prioritization to assure work is completed first where it is most needed.  This funding level comes from splitting the Lapwai Creek Watershed (2002-070-00) recommended funding level of $260K in half.  Funds may only be used to cooperatively develop a prioritized habitat project implementation list with the NPT. [See footnote reference: R17 (USFS Projects 30%)]
[See footnote references: R10 (ISRP not fundable)] </t>
  </si>
  <si>
    <t>Expense Comments: In addition to Council recommendation, budget to develop a joint prioritization of project list in coordination with 1999-015-00 Nez Perce SWCD Big Canyon Fish Habitat. To effectively restore habitat in this watershed, there needs to be a joint prioritization of all projects based on highest restoration effect and not upon property boundaries or traditional areas of work.  The tribal, private, state and federal lands are intermingled which requires one coordinated prioritization to assure work is completed first where it is most needed.  
Limited FY07 implementation of ongoing, landowner sensitive tasks from FY06, which does not represent any new implementation, may be implemented after review and approval by BPA COTR. [See footnote reference: R17 (USFS Projects 30%)]</t>
  </si>
  <si>
    <t>Sunnyside Wildlife Mitigation</t>
  </si>
  <si>
    <t>Shillapoo Wildlife Area</t>
  </si>
  <si>
    <t>Desert Wildlife Area O&amp;M (Wetland Enhancement)</t>
  </si>
  <si>
    <t>Wenas Wildlife Area O&amp;M</t>
  </si>
  <si>
    <t>Asotin Creek Wildlife Area O&amp;M (Schlee Acquisitions)</t>
  </si>
  <si>
    <t>Colville Confederated Tribes Acquisition Project</t>
  </si>
  <si>
    <t>Coordinate and implement tributary habitat restoration in the Little Salmon River and lower Salmon River Idaho</t>
  </si>
  <si>
    <t>Idaho Soil and Water Conservation District</t>
  </si>
  <si>
    <t>Lawyer Creek Idaho A-Run Steelhead Spawning and Rearing Restoration and Enhancement</t>
  </si>
  <si>
    <t>Lewis Soil Conservation District</t>
  </si>
  <si>
    <t>Fish Passage Facility Final Design and Construction - Clear Lake Dam (NF Tieton R.).</t>
  </si>
  <si>
    <t>Hemlock Dam Removal</t>
  </si>
  <si>
    <t>Gifford Pinchot National Forest</t>
  </si>
  <si>
    <t>Salmon &amp; Steelhead Habitat Restoration and Protection in the Yakima Basin</t>
  </si>
  <si>
    <t>Mid-Columbia Fisheries Enhancement Group</t>
  </si>
  <si>
    <t>UPA Nason Creek Oxbow Reconnection Project</t>
  </si>
  <si>
    <t>UPA Wenatchee Subbasin Riparian Enhancement Proposal</t>
  </si>
  <si>
    <t>Restore Selway River Watershed</t>
  </si>
  <si>
    <t>Restore Middle Fork Clearwater Face Drainages</t>
  </si>
  <si>
    <t>Protect &amp; Restore Clear Creek Watershed</t>
  </si>
  <si>
    <t>Restoring connectivity to a floodplain wetland on Multnomah Channel</t>
  </si>
  <si>
    <t>Ducks Unlimited, Inc.</t>
  </si>
  <si>
    <t>Gold Creek (Lakeview District) Bull Trout Habitat and Migration Protection</t>
  </si>
  <si>
    <t xml:space="preserve">Expense Comments: May apply for Grande Ronde watershed funding. </t>
  </si>
  <si>
    <t>Expense Comments: See footnote reference: R10 (ISRP not fundable)</t>
  </si>
  <si>
    <t xml:space="preserve">Expense Comments: Implementation funds for habitat protection for fish stocks with low productivity may be requested through Grande Ronde Watershed Program. </t>
  </si>
  <si>
    <t>Idaho Department of Fish and Game</t>
  </si>
  <si>
    <t>YELLOW = recommended for comprehensive O+M review</t>
  </si>
  <si>
    <t>Gray</t>
  </si>
  <si>
    <t>LIGHT GRAY = change in scope or an issue/question needing further review</t>
  </si>
  <si>
    <t>Address ISRP concerns about streambank stabilization during contracting.  2007 Revised Budget: Weed program cut back to road decommissioning/improvement only, education component significantly reduced, road decomm/improvements significantly reduced or eliminated, culvert replacement postponed until 2008, # of culvert designs reduced.</t>
  </si>
  <si>
    <t>Irrigation division screening; assuming that irrigation owners/diverters not already required to screen, cost share appears reasonable.</t>
  </si>
  <si>
    <t>ISRP fundable in part:  funding in FY 07 for completion of inventory and assessments.</t>
  </si>
  <si>
    <t>Culvert replacement/removal, road improvement/decommissioning;  weed control, other restoration activities in Red River Watershed; also land acquisition; appears to be on both private and Forest Service lands; other entities authorized/required; need to confirm that BPA-FS MOU covers FS activities, and then need confirmation that no private land activities already required of that landowner.</t>
  </si>
  <si>
    <t>Water conservation efforts (piping of irrigation, groundwater recharge); need confirmation of screening or other criteria to confirm that BPA not funding such efforts if another entity (irrigation district, other) already required to do so; cost share appears reasonable if so.</t>
  </si>
  <si>
    <t xml:space="preserve">Combine the Walla Walla Juvenile and Adult passage Improvement project (199601100) with Gardena Irrigation Project and Walla Walla Flow. This is the expense portion of the project.  See capital budget for capital component. Combine the Walla Walla Juvenile and Adult passage Improvement project (199601100) with Gardena Irrigation Project and Walla Walla Flow.  Capital component. </t>
  </si>
  <si>
    <t>Restoration activities occurring on private land; confirm that screening or other criteria employed so that BPA funding not used for activities landowners already required to conduct, otherwise cost share appears fine.</t>
  </si>
  <si>
    <t xml:space="preserve">ISRP fundable qualified. Also Programmatic Issue: habitat m&amp;e.  </t>
  </si>
  <si>
    <t>Restoration activities (addressing impacts of old dredge mining in particular); unclear if on Forest Service lands (in which case, project covered by BPA-FS MOU?) or on private lands (JR Simplot) in which case would need confirmation that Simplot not already required to address, and that cost share is reasonable.</t>
  </si>
  <si>
    <t>Fundable in part (qualified).  Fund completion of planning work for step submittal to address ISRP concerns.  Funding for implementation contingent upon favorable ISRP and Council review.</t>
  </si>
  <si>
    <t xml:space="preserve">Multiple watershed restoration activities; multiple other entities possibly authorized/required to perform, but cost share appears reasonable.  </t>
  </si>
  <si>
    <t>The information that will be collected is very important to the development of the reintroduction plan.  We need to know what is there in terms of habitat and fish species and we need to know what changes occur after the dam is removed and reintroduction is started.</t>
  </si>
  <si>
    <t>e</t>
  </si>
  <si>
    <t>Reflects a within year budget adjustment that was not carried through to the decision letter (increase $10,000 in '07).</t>
  </si>
  <si>
    <t>Budgets for FY 08 and 09 adjusted (up $7,934 in '08 and $16,122 in '09) to Council recommended levels based upon a better understanding of project implementation requirements.</t>
  </si>
  <si>
    <t>Increase of $161,131/yr in '08 and '09 provides increased support for priority OTG habitat improvements.</t>
  </si>
  <si>
    <t>Funding required ($84,142), as part of close-out reporting, to produce 7 manuscripts that will cover all findings.</t>
  </si>
  <si>
    <t>$3,144 ($1,048/yr) increase over three years reflects minor calculation difference with tasks split between this project and project # 1983-435-00</t>
  </si>
  <si>
    <t xml:space="preserve">Project evolving from analysis, evaluation, and planning to design and implementation.  Additional funds ($93,173 in '08) are needed for site-specific design of 08-09 habitat actions, and for data gathering to inform priorities.
</t>
  </si>
  <si>
    <t>Funding for work element #6.  Acquisitions should go through within-year request process.</t>
  </si>
  <si>
    <t>O&amp;M on BPA-funded wildlife mitigation site; assume requested funds consistent with terms of MOA.</t>
  </si>
  <si>
    <t>Multiple watershed restoration activities; multiple other entities authorized/required to perform; need confirmation that screening or other criteria ensures that BPA not funding activities others are required to perform; need confirmation that cost share is adequate</t>
  </si>
  <si>
    <t>2007 Revised Budget: 1) Reduced budget associated with riparian revegetation and noxious weed treatment; and 2) eliminate budget associated with culvert designs/replacements (work element 3a-q) and education component (work element 2b).</t>
  </si>
  <si>
    <t>Road decommissioning and culvert removal; assume it occurs on National Forest lands and is covered by BPA-FS MOU.</t>
  </si>
  <si>
    <t xml:space="preserve"> ISRP fundable qualified:  programmatic habitat m&amp;e issue, see decision memo discussion.  Sponsor should address ISRP comment next time they report to Bonneville (copy to Council staff).   </t>
  </si>
  <si>
    <t>Road decommissioning and culvert removal; appears to occur on FS lands as well as private lands; confirm that activities on FS lands covered by BPA-FS MOU; confirm that screening/other criteria ensure that BPA not funding activities other entities required to perform; confirm that cost share is reasonable.</t>
  </si>
  <si>
    <t>ISRP not fundable.  Funding contingent on favorable ISRP and Council review of revised proposal that is responsive to ISRP concerns.  Interim funding pending wildlife o&amp;m review.  Expense portion of project.  See capital budget for capital component.</t>
  </si>
  <si>
    <t>Wildlife habitat mitigation for Anderson Ranch, Black Canyon, and Deadwood credited with HUs</t>
  </si>
  <si>
    <t xml:space="preserve"> Expense portion of project. Pre-acquisition costs.  See capital budget for capital component.  </t>
  </si>
  <si>
    <t>O&amp;M, acquisition of BIA grazing leases, for fish &amp; wildlife habitat mitigation; assume requested funds consistent with terms of MOA.</t>
  </si>
  <si>
    <t xml:space="preserve">Fish passage projects (screening, ladders etc) for agricultural/irrigation diversions; not clear whether entities receiving the fixes already authorized/required to provide for passage; needs confirmation that cost share adequate </t>
  </si>
  <si>
    <t>Combine the Walla Walla Juvenile and Adult passage Improvement project (199601100) with Gardena Irrigation Project and Walla Walla Flow.  Expense portion of project.  See capital budget for capital component.</t>
  </si>
  <si>
    <t>Multiple restoration activities and coordination activities; other entities may be authorized/required; need confirmation of screening or other  criteria to ensure BPA not funding activities others are required to perform; need confirmation that cost-share is adequate.</t>
  </si>
  <si>
    <t xml:space="preserve">Interim funding pending wildlife o&amp;m review. </t>
  </si>
  <si>
    <t>O&amp;M on wildlife mitigation habitat purchased with BPA funding; assume requested funds consistent with terms of MOA.</t>
  </si>
  <si>
    <t>New wildlife mitigation habitat acquisitions, and continued O&amp;M on prior BPA-funded acquisitions; assume requested funds consistent with terms of MOA</t>
  </si>
  <si>
    <t>Multiple fish habitat and passage restoration activities; multiple other entities may be authorized/required; need confirmation of screening or other criteria to ensure BPA not funding activities others are required to perform; need confirmation that cost-share is sufficient.</t>
  </si>
  <si>
    <t>O&amp;M on BPA-funded wildlife mitigation lands; assume requested funds consistent with terms of MOA</t>
  </si>
  <si>
    <t>Channel restoration on FS lands; assume BPA-FS MOU covers</t>
  </si>
  <si>
    <t>Restoring channel meander on private land; assume no ESA or other requirement to do so</t>
  </si>
  <si>
    <t>Culvert removal on FS lands; assume BPA-FS MOU covers?</t>
  </si>
  <si>
    <t>Replacing FS road culvert, assume BPA-FS MOU covers</t>
  </si>
  <si>
    <t>Replace culvert in Oaks Bottom Wildlife Refuge; assume neither City nor Corps already required to do</t>
  </si>
  <si>
    <t>Boise</t>
  </si>
  <si>
    <t xml:space="preserve">Mitigating non FCRPS dam (?); also mining impacts; other entities authorized/required (eg, Reclamation, FS).  Note:  rating changed from a "3" to a "2.3" due to cost share identification between time of preliminary and final in lieu evaluation. </t>
  </si>
  <si>
    <t>O&amp;M on BPA-funded wildlife mitigation site; assume requested funds consistent with terms of MOA.  Upon review, BPA concerned that funding is being applied in lieu of state funding; may need additional cost share or other resolution.  Rating changed from a "1" to a "2.3"</t>
  </si>
  <si>
    <t>Well modifications to help groundwater; other entities authorized/required (well owners, state etc) [could check not required to do so]</t>
  </si>
  <si>
    <t xml:space="preserve">Upgrade irrigation systems for efficiency; assume no order/requirement to do so </t>
  </si>
  <si>
    <t>Albeni Falls &amp; bull trout</t>
  </si>
  <si>
    <t xml:space="preserve">ISRP fundable in part (qualified):Fund consistent with ISRP comments - fund pilot test of electrofishing, do not fund genetic assessment.   </t>
  </si>
  <si>
    <t>Clark Fork</t>
  </si>
  <si>
    <t>Prescribed fire, wildlife in MT assume covered by MOU</t>
  </si>
  <si>
    <t>Relocate/rehab creek on campus; assume not required to perform already</t>
  </si>
  <si>
    <t>Wildlife HUs, minimum HUs promised (650)</t>
  </si>
  <si>
    <t>Multiple restoration activities for recovery of chub; multiple entities authorized/required (fishery managers, other entities impacting)</t>
  </si>
  <si>
    <t>LWD installment, for BON2 powerhouse mitigation</t>
  </si>
  <si>
    <t>Dike setbacks, other river restoration activities on land in Canada (BC agencies authorized/required; also see Mid-Columbia PUD HCP?)</t>
  </si>
  <si>
    <t>Restoration of streamflows above PRB; instream flow acquisition, irrigation efficiencies</t>
  </si>
  <si>
    <t>Walla Walla</t>
  </si>
  <si>
    <t>Piping of diversions, assume irrigators not required to do</t>
  </si>
  <si>
    <t>Channel reconstruction, assume covered by MOU</t>
  </si>
  <si>
    <t xml:space="preserve">Culvert replacement towards meeting state SRBA requirements </t>
  </si>
  <si>
    <t>Purchase Clearwater NF inholding, assume MOU covers</t>
  </si>
  <si>
    <t>Washougal</t>
  </si>
  <si>
    <t>Feasibility study for re-routing Lower Washougal, multiple entities authorized/required (highway, landowners etc)</t>
  </si>
  <si>
    <t>Convert open canal to pipe, provide instream flows (no apparent order/decree requiring; no BiOp for BOR?)</t>
  </si>
  <si>
    <t>Expense portion.  See capital budget for capital component.  Capital only in first two years; expense only in third year</t>
  </si>
  <si>
    <t>Payette</t>
  </si>
  <si>
    <t>ISRP fundable qualified:  ISRP recommends that the broader YKFP program be the subject of an organized program review.  Project sponsor should consider focusing the next annual review for this purpose, otherwise review will need to occur as part of the next project review cycle.  As Council has asked for in the past, a Master Plan is needed for fall chinook and coho elements of the project.  Budget reductions not specific.  Project to be implemented with reduced scope.</t>
  </si>
  <si>
    <t xml:space="preserve">Multiple restoration, RM&amp;E, coordination activities; need confirmation that screening or other criteria to ensure BPA is not funding activities others already required to perform; need confirmation that cost share is adequate. </t>
  </si>
  <si>
    <t>Tier 2.  Fund at a level consistent with ISRP comment during contracting when funds become available.</t>
  </si>
  <si>
    <t>Multiple watershed restoration activities; multiple other entities may be authorized/required.  Recommend confirmation that no project will occur on lands where the activity is already required; needs review of cost share.</t>
  </si>
  <si>
    <t>FCAP (Lyons Ferry Hatchery), assume in mitigation for FCRPS.</t>
  </si>
  <si>
    <t>Funding in 07 to produce a ten-year retrospective report for ISAB and Council review and for tagging consistent with tagging in FY06.</t>
  </si>
  <si>
    <t>Gas bubble monitoring; not clear if only at FCRPS.  If not, then other entities authorized/required (e.g., Mid Columbia PUDs) for at least a portion. Upon review, BPA confirms that this is for the FCRPS, so rating changed from a "3" to a "1."</t>
  </si>
  <si>
    <t xml:space="preserve">Need to revisit prior to expiration of state water quality waivers (review during fall 07).  States of Or and Wa require this work.  </t>
  </si>
  <si>
    <t>Population M&amp;E, also water quality surveys, for resident fish, Pend Oreille basin; fishery managers/others also authorized/required to perform; need criteria to confirm BPA not funding activities others required to perform; need confirmation that cost share is sufficient.</t>
  </si>
  <si>
    <t>Dependent upon step review.  See project 198811535.</t>
  </si>
  <si>
    <t>Comparative survival study work. (Query: is LSRCP the cost-share?)</t>
  </si>
  <si>
    <t>Multiple M&amp;E activities, including stream surveys, telemetry, population counts and analysis; multiple other entities authorized/required; need confirmation that cost share is sufficient.</t>
  </si>
  <si>
    <t xml:space="preserve">ISRP fundable (qualified): sponsors should consider the ISRP comments for the next project review.  Work element associated with artificial production triggers step reviews.  See project 200737200.  </t>
  </si>
  <si>
    <t>M&amp;E for YKFP, including supplementation research &amp; reintroduction research; fishery managers authorized/required; needs cost share or other remedy.</t>
  </si>
  <si>
    <t xml:space="preserve">ISRP fundable in part.  Remove habitat restoration work, and Bear Valley Creek monitoring and evaluation (per ISRP recommendation)  </t>
  </si>
  <si>
    <t>White sturgeon M&amp;E and aquaculture in Lake Roosevelt; assume in mitigation for FCRPS. [compare 198605000?]</t>
  </si>
  <si>
    <t xml:space="preserve">ISRP fundable in part.  Do not fund the genetic work component as per ISRP recommendation.    </t>
  </si>
  <si>
    <t>M&amp;E for chinook populations; fishery managers authorized/required to perform as well; need cost share or other remedy..</t>
  </si>
  <si>
    <t>R&amp;ME relating to mainstem passage.</t>
  </si>
  <si>
    <t>Expense Comments: Fall Chinook hatchery supplementation programs above Lower Granite Dam (i.e., Lyons Ferry and NPTH) are intended to boost natural production.  This project should provide some resolutions on the relative contribution of hatchery fish to natural production. This project will end in FY09 as requested by sponsors.  
[See footnote reference: R8 (In Lieu), R5 (Close 3yrs.)]</t>
  </si>
  <si>
    <t>Expense Comments: Research to address critical uncertainty on reproductive success.
[See footnote reference: R11 (M&amp;E)]</t>
  </si>
  <si>
    <t>Expense Comments: See footnote references: R4 (Close 2yrs), R1 (M&amp;E).</t>
  </si>
  <si>
    <t>Expense Comments: See footnote references: R8 (In Lieu), R11(M&amp;E).</t>
  </si>
  <si>
    <t>Expense Comments: [See footnote reference: R8 (In Lieu), R9 (ISRP not fundable)]</t>
  </si>
  <si>
    <t>Expense Comments: Maintain Council recommendations for M&amp;E</t>
  </si>
  <si>
    <t>07 Budget Capital (Revised)</t>
  </si>
  <si>
    <t>08 Budget Capital (Revised)</t>
  </si>
  <si>
    <t>09 Budget Capital (Revised)</t>
  </si>
  <si>
    <t xml:space="preserve">Expense Comments: See footnote reference: R14 (DNF).
</t>
  </si>
  <si>
    <t>Expense Comments: See footnote reference: R11 (M&amp;E).</t>
  </si>
  <si>
    <t xml:space="preserve">Joint proposal from OR and WA. Funding conditioned on the sponsors completing their submission of information to the ISRP and IEAB to address the biological and economic issues raised in the recent ISRP/IEAB joint review (ISRP and IEAB Document 2005-8), and on a favorable economic review of that information by the IEAB within one year.  One measure of success for this project will be equal fishing access by Washington fishers
</t>
  </si>
  <si>
    <t>Resident fish substitution in mitigation for FCRPS (rainbow trout net pen).</t>
  </si>
  <si>
    <t>Reduced budget reflects the removal of all genetic elements except the critical portion addressing the development of the inbreeding avoidance spawning matrix.</t>
  </si>
  <si>
    <t>Burley Creek hatchery O&amp;M and RM&amp;E regarding captive broodstock; fishery managers authorized/required; query whether cost share is sufficient</t>
  </si>
  <si>
    <t>Select/net pen terminal fisheries to mitigate for FCRPS impacts, provide harvest opportunities for commercial/recreational. Other non FCRPS hydropower producers potentially authorized/required; need confirmation that cost share is reasonable</t>
  </si>
  <si>
    <t>ISRP fund in part:  funding continues  but part of funding contingent on outcome of a workshop with the ISRP to address ISRP concerns.  Intermountain Province Oversight Committee reduced by $100,000 FY07, result of housing cost reduction.</t>
  </si>
  <si>
    <t>O&amp;M for BPA-funded hatchery, assume in mitigation for FCRPS.</t>
  </si>
  <si>
    <t xml:space="preserve">ISRP fund in part:  funding continues  but part of funding contingent on outcome of a workshop with the ISRP to address ISRP concerns.  </t>
  </si>
  <si>
    <t>Captive broodstock program for preserving redfish lake sockeye; fishery managers authorized/required; need confirmation that cost share is sufficient.</t>
  </si>
  <si>
    <t>$259,651/yr in '08 and '09 provides increased support for priority OTG habitat improvements.</t>
  </si>
  <si>
    <t>Increased funding ($27k) to maintain project through Council consideration of within year request in August of '07.</t>
  </si>
  <si>
    <t>$100k/yr added for on the ground habitat improvements.</t>
  </si>
  <si>
    <t>White sturgeon/burbot conservation aquaculture; mitigation for Libby, but other entities (other hydro dam owners) authorized required, may need more cost share</t>
  </si>
  <si>
    <t>Restore and maintain populations of summer and winter steelhead, and re-establish and maintain the spring chinook population in the Hood River subbasin. Steelhead and chinook broodstock will be held and spawned at the Parkdale Fish Facility. Assume in mitigation for the FCRPS and not impacts of Powerdale (being removed).</t>
  </si>
  <si>
    <t>Budget reductions concurs with ISRP except for task 2a regarding triploid fish: continue to mark fish going into streams for tribal management.</t>
  </si>
  <si>
    <t>NEOH project construction, operation</t>
  </si>
  <si>
    <t>Develop business plan to address use of hatchery carcasses as nutrient analog; fishery managers authorized/required</t>
  </si>
  <si>
    <t xml:space="preserve">White sturgeon hatchery planning; although other entities authorized/required (fishery managers, other dam operators etc), assume okay because will clearly mitigate for FCRPS  </t>
  </si>
  <si>
    <t>Population monitoring primarily; fishery managers authorized/required</t>
  </si>
  <si>
    <t>ISRP fund in part: recommend the work elements identified as fundable by the ISRP.  Address ISRP concerns in statement of workplan during contracting.</t>
  </si>
  <si>
    <t>Sockeye salmon spawning success study; fishery managers authorized/required</t>
  </si>
  <si>
    <t>Aquatic/riparian model development, assume covered by MOU</t>
  </si>
  <si>
    <t>FCRPS tailrace spawning</t>
  </si>
  <si>
    <t xml:space="preserve">Subbasin plan implementation, multiple entities authorized/required </t>
  </si>
  <si>
    <t>Investigate causes of sturgeon recruitment failure; multiple entities authorized/required (fishery managers, other Hs impacting sturgeon)</t>
  </si>
  <si>
    <t>Reefnet fishing gear testing (fishery managers authorized/required)</t>
  </si>
  <si>
    <t>RME re: declining leopard frogs in WA; multiple entities authorized/required (WDFW, other sources of habitat decline)</t>
  </si>
  <si>
    <t xml:space="preserve">FCRPS response to climate change (models &amp; remote sensing) </t>
  </si>
  <si>
    <t>Flow velocity/enhancement equipment testing; Cowlitz river; other hydro operators authorized/required</t>
  </si>
  <si>
    <t>Historic Habitat Opportunities and Food-Web Linkages of Juvenile Salmon in the Columbia River Estuary and Their Implications for Managing River Flows and Restoring Estuarine Habitat</t>
  </si>
  <si>
    <t>Integrated Status and Effectiveness Monitoring Program (ISEMP): The design and evaluation of monitoring tools for salmon populations and habitat in the Interior Columbia River Basin.</t>
  </si>
  <si>
    <t>Okanogan Basin Monitoring and Evaluation Project (OBMEP)</t>
  </si>
  <si>
    <t>Assess the feasibility of the Upper Malheur Watershed to support the reintroduction of anadromous Fish populations above the Beulah and Warm Springs Reservoirs.</t>
  </si>
  <si>
    <t>CBFWA Collaborative Systemwide Monitoring and Evaluation Program</t>
  </si>
  <si>
    <t>Columbia Basin Fish &amp; Wildlife Authority (CBFWA)</t>
  </si>
  <si>
    <t>Evaluate Restoration Potential of Snake River Fall Chinook Salmon Spawning Habitat</t>
  </si>
  <si>
    <t>Monitor Repro In Wenat/Tuc/Kal</t>
  </si>
  <si>
    <t>WDFW and NOAA</t>
  </si>
  <si>
    <t>Evaluate Delayed (Extra) Mortality Associated with Passage of Yearling Chinook Salmon through Snake River Dams</t>
  </si>
  <si>
    <t>Eval Of Reprod Of Steelhead</t>
  </si>
  <si>
    <t>Repro Of Steelhead In Hood Riv</t>
  </si>
  <si>
    <t>Potential effects of the invasive New Zealand mudsnail in tributaries of Bonneville Reservoir and the Deschutes River, (Potamopyrgus antipodarum).</t>
  </si>
  <si>
    <t>This ongoing project provides a safety net captive broodstock program preventing the extinction of Redfish Lake sockeye salmon.  It also produces prespawning adults and eyed eggs for use in Idaho's recovery efforts for this ESA-listed endangered species.</t>
  </si>
  <si>
    <t>Provide safe passage for migrating juvenile and adult salmonids in the Walla Walla Subbasin by constructing and maintaining passage facilities at irrigation diversion dams and canals and other passage barriers.</t>
  </si>
  <si>
    <t>Smolt to adult seawater rearing of spring and summer chinook salmon broodstocks from Idaho's Salmon River and Oregon's Grande Ronde River sub-basins.  Provides adult fish for spawning or direct release in recovery programs for ESA-listed stocks.</t>
  </si>
  <si>
    <t>This project will protect, restore and return critical spawning and rearing fish habitat using a ridge top to ridge top approach, based on a complete watershed assessment.</t>
  </si>
  <si>
    <t>No Change: Only capital component moved to 2007-397-00</t>
  </si>
  <si>
    <t>This project is to protect, restore, and return critical spawning and reareing habitat using a ridgetop to ridge top approach, based on a complete watershed assessment and following the Clearwater Subbasin Management Plan.</t>
  </si>
  <si>
    <t>Continue implementation of protection and restoration actions, planned under the John Day Subbasin Plan, to improve water quality, water quantity, and riparian habitat, and to eliminate passage barriers for anadromous and resident fish.</t>
  </si>
  <si>
    <t>The goal is to secure long-term persistence of native salmonids in the Upper Snake River Basin, ideally at self-sustaining harvestable levels, by: 1) assessing current status; 2) identifying limiting factors; 3) developing recovery plans where necessary.</t>
  </si>
  <si>
    <t>This project conducts O and M for a supplementation program in the upper Grande Ronde River and Catherine Creek.  CTUIR operates an acclimation facility and an adult broodstock capture facility on each tributary.</t>
  </si>
  <si>
    <t>We will replace problematic irrigation diversions and culverts in the Lower North Fork and Mid-mainstem John Day Watersheds with fish-friendly structures that ensure fish passage and improve riparian habitat while efficiently meeting landmanagers' needs.</t>
  </si>
  <si>
    <t>The focus of the CCT Wildlife Mitigation Project is the protection/restoration/enhancement of critical winter habitat, riparian, shrub-steppe, and other species and habitats on lands
purchased/managed for mitigation on the Colville Indian Reservation</t>
  </si>
  <si>
    <t>This program fosters “grass roots” public involvement, interagency cooperation and cooperative cost-sharing for habitat restoration to offset impacts to fishery resources in the Flathead watershed.</t>
  </si>
  <si>
    <t>The IDFG captive rearing program was developed to increase the number of naturally spawning adults and maintain metapopulation structure in selected populations at high risk of extinction while avoiding the impacts of multigenerational hatchery culture.</t>
  </si>
  <si>
    <t>To provide local coordination, guidance, and implementation of on-the-ground projects that improve and enhance anadromous and resident fish habitat and fish passage.</t>
  </si>
  <si>
    <t>We propose to refine the description of population structure of spring/summer Chinook in Idaho, monitor juvenile production of Chinook/steelhead, evaluate survival/productivity of Chinook, and estimate annual abundance of Chinook redds in the upper Salmon</t>
  </si>
  <si>
    <t>This project collects and monitors life history, genetic, and abundance data from wild steelhead populations in Idaho.</t>
  </si>
  <si>
    <t>This ongoing proposal requests funding for the operation and maintenance of the Powerdale Dam Fish Trap, rearing of Hood River origin steelhead at Oak Springs Hatchery, and rearing of spring Chinook at Pelton Ladder associated with the HRPP.</t>
  </si>
  <si>
    <t>This proposal funds operation and maintenance of Umatilla Hatchery and fish transfers from the Umatilla, Cascade, Oxbow, Bonneville, and Little White hatcheries to acclimation facilities on the Umatilla River.</t>
  </si>
  <si>
    <t>Expense Comments: Continue the ongoing level of culvert design and replacement [See footnote reference: R17 (USFS Projects 30%)]</t>
  </si>
  <si>
    <t>Expense Comments: Combine this geographic area with one ongoing project, Crooked to Colt Killed Watershed, 2002-074-00 and one new project Middle Lochsa Watershed 2007-255-00.  The three watersheds would then be combined to form one new project (2007-395-00: Protect and Restore the Upper Lochsa Watershed) using the budgets of the two ongoing projects.  No additional funding is requested, and the scope of the project will not change.  This request represents an increase in geographical area only – there is no overall change in funding or scope.  [See footnote reference: R17 (USFS Projects 30%)]</t>
  </si>
  <si>
    <t xml:space="preserve">Stream habitat inventory, Lower Clearwater (mixed ownership, tribal, federal, private); multiple agencies authorized/required to inventory streams </t>
  </si>
  <si>
    <t>Recovery monitoring; fishery managers authorized/required</t>
  </si>
  <si>
    <t>Population research, needed by Portland for ESA compliance</t>
  </si>
  <si>
    <t>Effectiveness monitoring of instream restoration, assume covered by MOU</t>
  </si>
  <si>
    <t>Stream temp monitoring relating to recovery/salmonids; fishery managers, land managers, DEQ, others authorized/required</t>
  </si>
  <si>
    <t>Hatchery disease research, other entities (eg hatchery/fishery managers) authorized/required</t>
  </si>
  <si>
    <t>Temperature effects on bull trout, other entities authorized/required (eg fishery managers, temperature contributors)</t>
  </si>
  <si>
    <t>Hatchery/stray research in Deschutes; other entities authorized/required (eg ODFW, Pelton-Round Butte)</t>
  </si>
  <si>
    <t>Genetic analysis regarding ESA-listed steelhead; fishery managers authorized/required</t>
  </si>
  <si>
    <t>Columbia Lower Middle</t>
  </si>
  <si>
    <t>PIT tagging Hanford Reach fall chinook; multiple other entities authorized/required</t>
  </si>
  <si>
    <t>Hatchery/supplementation research; fishery managers authorized/required; may be a "1" because this is a BPA-funded facility (Cle Elum)?</t>
  </si>
  <si>
    <t>Steelhead status/trend monitoring, fishery managers authorized/required</t>
  </si>
  <si>
    <t>Aquatic monitoring, multiple entities authorized/required</t>
  </si>
  <si>
    <t>Elochoman</t>
  </si>
  <si>
    <t>Juvenile monitoring, estuary, recovery focused; other entities authorized/required (fishery managers, other entities impacting listed species)</t>
  </si>
  <si>
    <t>DNA research wild coho, fishery managers authorized/required</t>
  </si>
  <si>
    <t>Assess effectiveness of Corps/BPA tidal marsh restoration</t>
  </si>
  <si>
    <t>Tributary salmonid monitoring, fishery managers authorized/required</t>
  </si>
  <si>
    <t>Population viability analysis, fishery managers authorized/required</t>
  </si>
  <si>
    <t>Coho population research, other entities authorized/required (eg fishery managers)</t>
  </si>
  <si>
    <t>Watershed monitoring, multiple entities authorized/required (FS, landowners, state DEQ etc)</t>
  </si>
  <si>
    <t>Smelt population analysis, fishery managers authorized/required</t>
  </si>
  <si>
    <t xml:space="preserve">Tributary passage assessment; fishery managers authorized/required </t>
  </si>
  <si>
    <t xml:space="preserve">Population status monitoring, fishery managers authorized/required </t>
  </si>
  <si>
    <t>Budget reductions not specific.  Project to be implemented as proposed with reduced scope</t>
  </si>
  <si>
    <t>Hatchery/wild fish interactions research, fishery managers authorized required, but many connections to FCRPS operations/spill etc</t>
  </si>
  <si>
    <t>Piccininni, John</t>
  </si>
  <si>
    <t>Computer modeling of hydrosystem, including temperature and other variables; is this an FCRPS activity to be funded outside of direct program? If it's linked mostly to FCRPS may be okay for direct program funding, but if generic to the system, then other hydro operations, as well as fishery managers, water quality managers also authorized/required; need confirmation that no cost share is appropriate.</t>
  </si>
  <si>
    <t>Lamprey research, fishery managers, other hydro ops authorized/required</t>
  </si>
  <si>
    <t>Stock specific run timing; fishery managers authorized/required</t>
  </si>
  <si>
    <t>Evaluation of Juvenile Salmonid Outmigration and Survival in the Lower Umatilla River Basin.</t>
  </si>
  <si>
    <t>Apply coded-wire tags to production releases of coho and chinook salmon at ODFW Columbia Basin hatcheries for stock assessment of hatchery and wild salmon populations. Evaluate survival, contribution and stray rates of hatchery reared salmon; fishery managers authorized/required; needs cost share or other remedy.</t>
  </si>
  <si>
    <t xml:space="preserve">Testing selective fishing gear, fishery managers authorized/required </t>
  </si>
  <si>
    <t>1 year only, need to submit the sampling design (year 1)  to the Council before out year commitment.  ISRP fundable qualified:  address ISRP comments during contracting.</t>
  </si>
  <si>
    <t>Coded wire tag program for regional stock identification; fishery managers/others authorized required; recommend confirm cost share sufficient</t>
  </si>
  <si>
    <t>RM&amp;E regarding avian predation; fishery managers, Corps authorized/required; cost share appears sufficient.</t>
  </si>
  <si>
    <t>Wells, other irrigation consolidation; assume irrigation entities not already required to do to address passage barriers</t>
  </si>
  <si>
    <t xml:space="preserve">Interim funding pending  wildlife o&amp;m review. </t>
  </si>
  <si>
    <t>FCRPS mitigation; strobes</t>
  </si>
  <si>
    <t>Livestock mitigation (watering sites, fencing)"allowing producers to respond to and prevent complaints;"  other entities authorized/required (livestock owners)</t>
  </si>
  <si>
    <t>Reestablish passage through falls, on FS lands; assume covered by BPA-FS MOU</t>
  </si>
  <si>
    <t>Expense Comments: Augmentation above Council recommendation is for ESA high priority basins only, with focus on priority limiting factors from recovery plan. [See footnote reference: R17 (USFS Projects 30%)]
Capital Comments: Augmentation above Council recommendation is for ESA high-priority basins only, with focus on priority limiting factors from recovery plan. Implementation will occur after new Biological Opinion is finalized. BPA funding is contingent on confirmation of 3% programmatic cost-share from the U.S.D.A Forest Service as per the Partnership Agreement, November 21, 25. (USFS Projects 3%)</t>
  </si>
  <si>
    <t>Listed Stock Chinook Salmon Gamete Preservation</t>
  </si>
  <si>
    <t>Snake River Native Salmonid Assessment</t>
  </si>
  <si>
    <t>Spawning distribution of Snake River fall Chinook salmon</t>
  </si>
  <si>
    <t>Monitor and Evaluate Performance of Juvenile Snake River Fall Chinook Salmon from Fall Chinook Acclimation Facilities</t>
  </si>
  <si>
    <t>Ocean Survival Of Salmonids</t>
  </si>
  <si>
    <t>Wind River Watershed Restoration</t>
  </si>
  <si>
    <t>Underwood Conservation District</t>
  </si>
  <si>
    <t>Evaluate Spawning of Fall Chinook and Chum Salmon Just Below the Four Lowermost Mainstem Dams</t>
  </si>
  <si>
    <t>Analyze Chinook Salmon Spatial and Temporal Dynamics and Persistence</t>
  </si>
  <si>
    <t>US Forest Service (USFS) - Rocky Mt Research Station</t>
  </si>
  <si>
    <t>Monitor, Protect, and Rehabilitation of Bull Trout and Westslope Cutthroat Trout Habitat in the Upper Kootenay River Subbasin</t>
  </si>
  <si>
    <t>Ministry of Environment</t>
  </si>
  <si>
    <t>Evaluate Factors Limiting Columbia River Chum Salmon</t>
  </si>
  <si>
    <t>Aquatic invasive monitoring, multiple entities authorized/required</t>
  </si>
  <si>
    <t>Genetic research for hatchery reform efforts; fishery managers authorized/required</t>
  </si>
  <si>
    <t xml:space="preserve">Hatchery M&amp;E; although fishery managers authorized/required, assume FCRPS obligation here since FCRPS hatchery </t>
  </si>
  <si>
    <t>Bull trout viability research; fishery managers authorized/required</t>
  </si>
  <si>
    <t>Population status monitoring for bull trout; fishery managers authorized/required</t>
  </si>
  <si>
    <t>White sturgeon monitoring, fishery managers, others authorized/required</t>
  </si>
  <si>
    <t>Report on steelhead production in Potlatch River, other entities (fishery managers) authorized/required</t>
  </si>
  <si>
    <t xml:space="preserve">Lamprey population analysis, fishery managers authorized/required </t>
  </si>
  <si>
    <t xml:space="preserve">Fund only the sampling protocol (task 1.3).  </t>
  </si>
  <si>
    <t>Coast cutthroat trout response to habitat restoration, via PIT tag study; multiple entities authorized/required (fishery managers requiring habitat restoration; &amp; all entities doing restoration activity)</t>
  </si>
  <si>
    <t>Snake River Fall Chinook basic biology research; other entities authorized/required  (eg fishery managers)</t>
  </si>
  <si>
    <t>BON TDG</t>
  </si>
  <si>
    <t>DNA research, fishery managers authorized/required</t>
  </si>
  <si>
    <t>Research re: mussels as indicator species, other entities authorized/required (eg fish/wildlife agencies, other hydro owners etc)</t>
  </si>
  <si>
    <t>Placeholder for increase to $45k if necessary to complete sub-basin plan in '08.</t>
  </si>
  <si>
    <t>Placeholder for increase to $50k if necessary to complete sub-basin plan in '08.</t>
  </si>
  <si>
    <t xml:space="preserve">$160k budget increase to provide more opportunity for priority OTG habitat improvements </t>
  </si>
  <si>
    <t xml:space="preserve">$340k budget increased to provide more opportunity for priority OTG habitat improvements. </t>
  </si>
  <si>
    <t>Expense budgets remain in original projects 2007-394-00 ($420k/yr), 1994-015-00 ($330k/yr) and 2007-268-00 ($330k/yr)</t>
  </si>
  <si>
    <t>This project incorporates the work and budgets from 1991-072-00 ($1,086,118 ('07), $1,135,362 ('08), and $1,172,418 ('09)); 1992-040-00 ($824,994/yr); and 1991-071-00 ($365,000/yr).  On the capital side in '07, this project will spend capital dollars that were included in the following projects '06-'07 project budgets: 2005-012-00, 1991-072-00 , 1992-040-00. Current '08 budget ($1.9m) is from 1991-072-00. Changes to '08 and '09 capital budgets are likely following a within year request. (2.75m in '08 and 220k in '09)</t>
  </si>
  <si>
    <t>This project incorporates the work and budgets from 1997-011-00 ($518k/yr) and 1996-067-00 ($383,600 ('07) $318,163 ('08), and $286,367 (09) - Note, this is half of the project's budget.  The other half is incorporated into 2007-404-00)</t>
  </si>
  <si>
    <t>This project incorporates the work and budgets from 1996-067-00 ($383,600 ('07) $318,163 ('08), and $286,367 (09) - Note, this is half of the project's budget.  The other half is incorporated into 2007-043-00), 1998-010-00 ($723,718/yr) and 1998-010-006 ($175,718/yr).</t>
  </si>
  <si>
    <t>Funded (at $75,912/yr ) as part of project 1991-019-01 (Hungry Horse Mitigation/Flathead Lake).</t>
  </si>
  <si>
    <t>Minor clerical error.</t>
  </si>
  <si>
    <t>08 and '09 capital dollars are likely to change with Step 2 submittal (July 2007).</t>
  </si>
  <si>
    <t>This work will be funded as part of project 199801800.  Expense portion of project.  See capital budget for capital component.</t>
  </si>
  <si>
    <t>Road decommissioning and culverts; appears to be mostly on Clearwater NF; confirm that BPA-FS MOU covers this, and the can be a "1"; otherwise, it would be 2.2 if can confirm that screening or other criteria in place to ensure that specific activities not already required of another entity</t>
  </si>
  <si>
    <t>2007 Revised Budget: Proposed implementation included road removal, culvert replacement, revegetation and necessary weed treatment, and road improvement.  All types of proposed work can be implemented but with reduced targets for each year.  The Nez Perce Tribe, Clearwater National Forest, and the private landowner will have to meet to prioritze which suite of  implementation projects can be completed in a given contract year.</t>
  </si>
  <si>
    <t xml:space="preserve">ISRP comments will  be addressed in comments to Council.This work will be funded as part of project 199801800.  </t>
  </si>
  <si>
    <t>Funding for new administrative facility; assuming that this facility utilized for BPA funded-projects RM&amp;E only, then rated a "1"; if utilized for other tribal or other activities, then need cost share or other remedy.</t>
  </si>
  <si>
    <t>Subbasin (CBFWA)</t>
  </si>
  <si>
    <t>The budget reduction reflect a budget for staffing associate with the GRMW and other partners to develop habitat projects with cooperative funding sources, similar to other co-manager projects.  The sponsor requests the name of this project be changed to "Protect and Restore NE Oregon".  Title change to occur at contracting;</t>
  </si>
  <si>
    <t>Culvert replacement, road decomiss on FS lands; assume covered by BPA-FS MOU?</t>
  </si>
  <si>
    <t>Another entity authorized/required (FS roads), assume covered by BPA-FS MOU</t>
  </si>
  <si>
    <t xml:space="preserve">FY07
Request </t>
  </si>
  <si>
    <t xml:space="preserve">Project Type </t>
  </si>
  <si>
    <t>Walla Walla Basinwide Tributary Passage and Instream Flow</t>
  </si>
  <si>
    <t>Upper Salmon Screen Tributary Passage</t>
  </si>
  <si>
    <t>John Day Tributary/Passage &amp; Flow</t>
  </si>
  <si>
    <t>IDF&amp;G</t>
  </si>
  <si>
    <t>Yakima River Basinwide Tributary/Passage &amp; Flow</t>
  </si>
  <si>
    <t>Project Details</t>
  </si>
  <si>
    <t>Province</t>
  </si>
  <si>
    <t xml:space="preserve">General effectiveness evaluation (especially habitat); multiple entities authorized/required </t>
  </si>
  <si>
    <t>Basic freshwater mussel study, WA, other entities authorized/required (WDFW, entities that impact mussels)</t>
  </si>
  <si>
    <t>Loss assessment for operations</t>
  </si>
  <si>
    <t>Kalama</t>
  </si>
  <si>
    <t>Inventory of passage barriers in watershed; other entities authorized/required (eg ODFW, landowners etc).</t>
  </si>
  <si>
    <t>Ecosystem economics modeling, multiple entities authorized/required</t>
  </si>
  <si>
    <t>Research of flow fluctuations at Little Goose</t>
  </si>
  <si>
    <t>Effectiveness of snorkel surveys, other entities authorized/required (eg fishery managers, other entities that rely on snorkel survey data)</t>
  </si>
  <si>
    <t>Load following effects, Little Goose</t>
  </si>
  <si>
    <t>Impacts of aquatic invasive species; NOAA (eg National Sea Grant) and others authorized/required</t>
  </si>
  <si>
    <t xml:space="preserve">Navigation impacts, Corps/shippers required/authorized </t>
  </si>
  <si>
    <t>Nutrients, focus on affecting timber resource (timber managers authorized/required)</t>
  </si>
  <si>
    <t xml:space="preserve">Temperature control structure at Brownlee (Idaho Power required) </t>
  </si>
  <si>
    <t>Evaluation of sediment were 4 lower snake dams removed (Corps, Reclamation authorized/required)</t>
  </si>
  <si>
    <t>Economic impacts of breaching 4 lower snake dams (Corps/others authorized/required and already evaluated)</t>
  </si>
  <si>
    <t>Impacts to irrigators of removal (irrigators, plus Corps/Reclamation authorized/required)</t>
  </si>
  <si>
    <t>impacts to shippers of removal (shippers, plus Corps/Reclamation authorized/required)</t>
  </si>
  <si>
    <t>Funding student competition (schools authorized/required)</t>
  </si>
  <si>
    <t>Flood control issues (Corps authorized/required)</t>
  </si>
  <si>
    <t xml:space="preserve">Revenue impacts of no reservoirs </t>
  </si>
  <si>
    <t>Flathead</t>
  </si>
  <si>
    <t>Invasive weed management, landowners required to address</t>
  </si>
  <si>
    <t>Crab Creek Subbasin Plan 2007</t>
  </si>
  <si>
    <t>Subbasin plan fix it</t>
  </si>
  <si>
    <t xml:space="preserve">O&amp;M for BPA-funded hatchery mitigating for FCRPS. </t>
  </si>
  <si>
    <t>Flat line '07 requested amount  - this level was reflected in the Step 3 NPTH decision (May 17, 2000).  Other associated life histories (coho) not prioritized.</t>
  </si>
  <si>
    <t>O&amp;M for Umatilla hatchery facilities; a "1" rating on assumption these are mitigating for the FCRPS (and credited as such) as opposed to mitigating for irrigation in the Umatilla Basin.</t>
  </si>
  <si>
    <t>The project sponsors are to work with the Council and others to structure an ISRP/Council review of the coordinated subbasin activities in the Umatilla at some point in the next two years.. The budget adjustment reflects that the original proposal had embedded in its budget a contract to Little White Hatchery for $147,000 to produce 210k spring chinook.  This production will shift to the Umatilla Hatchery.  However, a $40,000 contract is required to finish  production on hand in FY07.</t>
  </si>
  <si>
    <t>Resident fish substitution in mitigation for FCRPS.</t>
  </si>
  <si>
    <t>Tier 2.   Fund at a level consistent with ISRP comments, as funds become available.</t>
  </si>
  <si>
    <t>Lamprey stress response research, fishery managers, other hydro operators authorized/required</t>
  </si>
  <si>
    <t>Refinement of "decision support system" for aquatic habitat recovery; multiple entities authorized/required</t>
  </si>
  <si>
    <t>Ocean research re chinook; multiple entities authorized/required (eg fishery managers)</t>
  </si>
  <si>
    <t>Owyhee</t>
  </si>
  <si>
    <t xml:space="preserve">Duck Valley Indian Reservation wildlife inventory, not wildlife mitigation lands; other entity required (tribe, BIA) </t>
  </si>
  <si>
    <t xml:space="preserve">Harvest practices; fishery managers authorized/required </t>
  </si>
  <si>
    <t xml:space="preserve">Bull trout impacts, Dworshak flow augmentation </t>
  </si>
  <si>
    <t>Big White Salmon</t>
  </si>
  <si>
    <t xml:space="preserve">Post Condit dam removal reintroduction assessment; other entities authorized or required (fishery managers; Condit dam owners) </t>
  </si>
  <si>
    <t>Impacts of unscreened diversions study and design suggestions; others authorized/required (fishery managers/state water departments, irrigators)</t>
  </si>
  <si>
    <t>White sturgeon genetic research; fishery agencies, other actors authorized/required</t>
  </si>
  <si>
    <t>Recovery prioritization/planning; multiple entities authorized/require (fishery managers, other actors in recovery)</t>
  </si>
  <si>
    <t>Beaver research, impacts on salmonid, stream restoration; fish/wildlife managers authorized/required</t>
  </si>
  <si>
    <t>FCRPS temp evaluation</t>
  </si>
  <si>
    <t>M&amp;E for Umatilla Hatchery; M&amp;E addresses issues broader than Umatilla hatchery, so fishery managers authorized/required; needs cost share or other remedy?</t>
  </si>
  <si>
    <t>Expense Comments: This project was formed by combining three separate project areas into one.  The three watersheds include two ongoing projects, 1996-077-03 - Protect and Restore Waw'aalamnime to 'Imnamatnoon Creek Analysis Area, 2002-074-00 - Crooked to Colt Killed Watershed,  and one new project Middle Lochsa Watershed 2007-255-00.   This new combined project will follow the ISRP’s recommendations and an integrated weed control and management. 
[See footnote reference: R17 (USFS Projects 30%)]</t>
  </si>
  <si>
    <t>Expense Comments: $67k reflects deliverables for M&amp;E (enumeration) moved to 2000-039-00 ($17k) and hatchery (fish transport) goes to 1983-435-00.  Trap and Haul, which no longer occurs, was not funded. 
[See footnote reference: R8 (In Lieu)]
See Project 198343500 (-$4,680)</t>
  </si>
  <si>
    <t>Expense Comments: Projects combined under this project number are 2002-025-01, 2003-001-00, and 2007-020-00
Capital Comments: Projects combined under this project number are 2002-025-01, 2003-001-00, and 2007-020-00</t>
  </si>
  <si>
    <t>Expense Comments: See footnote references: R14 (DNF), R8 (In Lieu).</t>
  </si>
  <si>
    <t xml:space="preserve">Expense Comments: Combine this geographic area with two ongoing projects, Bear Creek Watershed, 1996-077-03, and the Crooked to Colt Killed Watershed, 2002-074-00.  The three watersheds would then be combined to form one new project (2007-395-00 Protect and Restore Upper Lochsa Watershed) using the budgets of the two ongoing projects.  No additional funding is requested, and the scope of the project will not change.  This request represents an increase in geographical area only – there is no overall change in funding or scope. </t>
  </si>
  <si>
    <t>Expense Comments: Partial budget included in 1984-021-00.</t>
  </si>
  <si>
    <t>Expense Comments: See footnote references: R14 (DNF), R20 (Bull trout).</t>
  </si>
  <si>
    <t>Expense Comments: See footnote reference: R14 (DNF), R8 (In Lieu).</t>
  </si>
  <si>
    <t>Expense Comments: See footnote references: R14 (DNF), R8 (In Lieu), R20 (Bull trout).</t>
  </si>
  <si>
    <t>Expense Comments: May apply for Grande Ronde Watershed funds.</t>
  </si>
  <si>
    <t>Culvert removal, fencing on FS lands; assume covered by BPA-FS MOU</t>
  </si>
  <si>
    <t>Idaho Watershed Habitat Restoration Lemhi County</t>
  </si>
  <si>
    <t>TBD</t>
  </si>
  <si>
    <t>Protect and Restore the Upper Lochsa Watershed</t>
  </si>
  <si>
    <t xml:space="preserve">Bonneville preliminary designation of  "in lieu".  See issue memo.  ISRP not fundable - see issue memo. Budget address pre-acquisition activities.  Expense portion.  See capital budget for capital component.  </t>
  </si>
  <si>
    <t>Irrigation infrastructure improvements to allow for canal use after required diversion reductions; irrigation district assumed to be authorized, if not required to conduct this work already</t>
  </si>
  <si>
    <t>O&amp;M on BPA-funded wildlife mitigation site; assume requested funds consistent with terms of MOA. Upon review, BPA concerned that funding is being applied in lieu of state funding; will need additional cost share or other resolution. Rating changed from a "1" to a "3".</t>
  </si>
  <si>
    <t>Provide LWD, plantings for riparian restoration on private lands, assume no other entities authorized/required to install here (i.e., no order from state agencies/others to private entities for addressing Christmas tree/anchoring?)</t>
  </si>
  <si>
    <t>WDFW will be submitting a BOG request, likely in Oct, for FY08 funding, for our portion of the project.</t>
  </si>
  <si>
    <t>Need to correct pre-mature in-lieu decision by BPA.</t>
  </si>
  <si>
    <t>Funding level reflects recent BOG request.  ISRP report on Lake Roosevelt kokanee favorably reviewed this project.</t>
  </si>
  <si>
    <t>Submitted as BOG request for FY08 and funding continuation in FY09.</t>
  </si>
  <si>
    <t>BOG Request had been submitted to have all funds be available in FY08 (I.e., reschedule 07 funds to 08; preschedule 09 funds to 08.); but no net change in the 07-09 project funding level</t>
  </si>
  <si>
    <t>Project will provide a more complete wildlife section (assessment, inventory, and management plan) and address key ISRP comments on the original Crab Creek Subbasin Plan.The goal of the project is the adoption of the Crab Creek Subbasin Plan by the NPCC.</t>
  </si>
  <si>
    <t>o</t>
  </si>
  <si>
    <t xml:space="preserve">Population research, fishery managers required/authorized </t>
  </si>
  <si>
    <t>Independent compliance monitoring of BPA-funded Council projects</t>
  </si>
  <si>
    <t>Nutrient research, fishery managers, others authorized/required</t>
  </si>
  <si>
    <t>Yakima River smolt research, other entities authorized/required (eg fishery managers)</t>
  </si>
  <si>
    <t xml:space="preserve">Invasive species effects, multiple entities authorized/required. Original rating was a "3" because  USFWS others authorized (and funding) research regarding effects of NZMS colonization.  In reply to Council recommendations, sponsor indicated cost-share had been found.  Rating changed accordingly from a "3"  to a "2.3".  </t>
  </si>
  <si>
    <t>BPA preliminary in lieu determination.  Requested budget changed during the ISRP response loop.</t>
  </si>
  <si>
    <t>FCRPS bypass monitoring</t>
  </si>
  <si>
    <t>Population analysis, limiting factors; fishery managers, Avista authorized/required</t>
  </si>
  <si>
    <t>Population/status monitoring; fishery managers authorized/required</t>
  </si>
  <si>
    <t>Hatchery interactions with wild fish; fishery managers authorized/required</t>
  </si>
  <si>
    <t>BON reservoir monitoring</t>
  </si>
  <si>
    <t>Research for re-introduction due to irrigation dam blockage (Cle Elum Lake), other entity required to address (Reclamation; fishery managers)</t>
  </si>
  <si>
    <t>Invasive fish evaluation/management, Idaho DFG authorized/required</t>
  </si>
  <si>
    <t>Evaluating larval lamprey via drift nets (McKenzie River); fishery managers, others impacting lamprey authorized/required</t>
  </si>
  <si>
    <t xml:space="preserve">Basic pop research, fishery managers authorized/required </t>
  </si>
  <si>
    <t>Research re: effects of Albeni Falls on LPO</t>
  </si>
  <si>
    <t>Freshwater mussel pop analysis, another entity authorized/required (fishery managers)</t>
  </si>
  <si>
    <t>Identifying appropriate offsite habitat improvements, multiple entities may be authorized/required'</t>
  </si>
  <si>
    <t>Invasive aquatics species research, multiple entities authorized/required (fish managers, water quality managers; all river users)</t>
  </si>
  <si>
    <t>Wenatchee</t>
  </si>
  <si>
    <t>Assessing limiting factors for recovery, recreational fishery; fishery managers authorized/required</t>
  </si>
  <si>
    <t xml:space="preserve">Subbasin plan implementation, assume similar to other coordination </t>
  </si>
  <si>
    <t>Multiple irrigation passage fixes, assume irrigators authorized/required</t>
  </si>
  <si>
    <t xml:space="preserve">Coordination, conservation plan development to assist landowners in providing riparian buffer zones (via NRCS funding)' NRCS authorized/required, but cost share appears reasonable. </t>
  </si>
  <si>
    <t>2007 Revised Budget: Weed program cut back to road decommissioning/improvement only, education component significantly reduced, road decomm/improvements significantly reduced or eliminated, stream/riparian/floodplain restoration reduced.</t>
  </si>
  <si>
    <t xml:space="preserve">Multiple watershed restoration activities, appears to be entirely within/on National Forest lands; assume BPA-FS MOU applies.  </t>
  </si>
  <si>
    <t xml:space="preserve">Budget reduction reflects the removal of work elements associated with wetland work on private land, pre-acquisition activity and moving to strictly O&amp;M budget.  Interim funding pending wildlife o&amp;m review. </t>
  </si>
  <si>
    <t xml:space="preserve">Coordination and other O&amp;M efforts for Walla Walla irrigation diversions; other entities (irrigators) and fishery managers authorized/required; need to address whether cost-share or other remedy needed </t>
  </si>
  <si>
    <t>ISRP fundable qualified:  sponsors should address the ISRP M&amp;E comments the next time they report to Bonneville (copy to Council staff).</t>
  </si>
  <si>
    <t>Multiple fish habitat restoration activities within Nez Perce National Forest; assume BPA-FS MOU applies.</t>
  </si>
  <si>
    <t>O&amp;M, M&amp;E and restoration activities on BPA-funded wildlife mitigation; assume requested funds consistent with terms of MOA (note sponsor indicates that "as per memorandum of agreement with BPA, project funding is to continue for the life of the hydropower system.")</t>
  </si>
  <si>
    <t>Sandy</t>
  </si>
  <si>
    <t>Multiple restoration activities (plantings, invasive weed control) which may occur on federal land (covered by FS-BPA MOU?); also the dike removal (highest expense item) appears to  be a City of Portland requirement for compliance with their own HCP, need clarification of how BPA funding is supplementing not in lieu</t>
  </si>
  <si>
    <t>McClintock, Gerald</t>
  </si>
  <si>
    <t>Change reflects a within-year request of $245 in '07 for pre-acquisition activities, completion of a maintenance facility and funding for activities to acquire a conservation easement as per 2nd quarter FY07 Council and BPA decision.  The within year also approved $2.5m/yr (capital) for land.</t>
  </si>
  <si>
    <t>Budget increased in '07 to attain HU credit associated with enhancement work.</t>
  </si>
  <si>
    <t>Placeholder</t>
  </si>
  <si>
    <t>Multiple restoration activities, other entities may be authorized required; need to confirm that screening or other criteria to ensures BPA funding not being used for specific activities another entity is required to perform, but otherwise cost share appears reasonable</t>
  </si>
  <si>
    <t>Multiple protection and restoration activities, including activities that other entities may be authorized/required to perform (e.g., range management on BLM lands); recommend confirmation of screening to ensure BPA not funding activities where another entity already required to perform.</t>
  </si>
  <si>
    <t>Expense portion of project.  See capital budget for capital recommendation.</t>
  </si>
  <si>
    <t>Multiple protection and restoration activities, including activities that other entities may be authorized/required to perform; recommend confirmation of screening to ensure BPA not funding activities where another entity already required to perform.</t>
  </si>
  <si>
    <t>2007 Revised Budget: 1) Reduced budget associated with riparian revegetation, road decommissioning (and find other cost share funds to complete project) and noxious weed treatment; and 2) eliminate budgets associated with culvert designs (work element 3a and e), two culvert replacements, and education component (work element 2c).  Address ISRP concerns during contracting.</t>
  </si>
  <si>
    <t>O&amp;M and restoration activities on BPA-funded wildlife mitigation lands; assume requested funds consistent with terms of MOA.</t>
  </si>
  <si>
    <t>Reduced budget reflects the removal of the large woody debris placement task and reducing the budget slightly below the FY2006 budget - then flatlining the 2008 and 09.  Interim funding pending wildlife o&amp;m review.</t>
  </si>
  <si>
    <t>Multiple watershed restoration activities; multiple other entities authorized/required to perform; need confirmation that screening or other criteria ensures that BPA not funding activities others are required to perform; need confirmation that cost share is sufficient.</t>
  </si>
  <si>
    <t xml:space="preserve">Multiple land &amp; recreation management (parking etc) activities on state-owned &amp; managed habitat; not clear if this is BPA-funded acquired lands for wildlife mitigation or combination.  Need to separate BPA-funded from state-acquired, and also clarify which activities are appropriate for BPA fish/wildlife mitigation funding and which are responsibility of the state as landowner.  Upon review, concerns that sponsor not funding consistent with the MOA resulting in BPA funding of activities in lieu of the state.  Will require cost-share or other resolution.  Rating retained as "3." </t>
  </si>
  <si>
    <t xml:space="preserve">Multiple restoration activities; other entities may be authorized/required to conduct; also, basic premise is to address impacts in blocked areas; blockage is not solely due to FCRPS, so other hydro projects authorized/required to address; needs cost share or other remedy. </t>
  </si>
  <si>
    <t>Acquisition of floodplain habitat; assume in mitigation for FCRPS; assume development of MOA to address mutual roles responsibilities.</t>
  </si>
  <si>
    <t>Watershed education/outreach program; other entities authorized/required, but cost share appears reasonable.</t>
  </si>
  <si>
    <t>Fundable</t>
  </si>
  <si>
    <t>Umatilla</t>
  </si>
  <si>
    <t>Swan, Jamie</t>
  </si>
  <si>
    <t>Coordination, outreach, technical support for enrolling riparian buffers via NRCS and related programs; other entities authorized/required (eg NRCS) but cost share appears more than reasonable</t>
  </si>
  <si>
    <t>Response requested</t>
  </si>
  <si>
    <t>Evaluating the sublethal impacts of current use pesticides on the environmental health of salmonids in the Columbia River Basin.</t>
  </si>
  <si>
    <t>Expense Comments: As per Council recommendation, the expansion (for sturgeon and burbot) Work Element 5a, dependent upon favorable step review. Step 1 deliverable (Master plan) due July 20, 2007.  Capital review needed for facility construction and land purchase in out years per step sequence.</t>
  </si>
  <si>
    <t>Expense Comments: In lieu issues persist.  Co-funding from implementation partners is inadequate.  
[See  footnote references: 11 (DM), 11.1 and 11.2]</t>
  </si>
  <si>
    <t>Expense Comments: Currently under review in the Within Year process.
[See footnote reference: R11 (M&amp;E)]</t>
  </si>
  <si>
    <t>Expense Comments: Agreement on 2007 FCRPS operations and transition funding.  See letters from Greg Delwiche to each affected tribe dated December 15, 2006.</t>
  </si>
  <si>
    <t>Expense Comments: Project will close.  Budgeting for some PIT tagging activities to evaluate hatchery fish will be moved for one year to project 1990-005-00.  
[See footnote reference: R3 (Close)]</t>
  </si>
  <si>
    <t>Expense Comments: Reflects updated cost estimate by BPA.
[See footnote reference: R9 (ISRP not fundable)]</t>
  </si>
  <si>
    <t>Expense Comments: As per the Council recommendation, the project sponsors are to work with the Council and others to structure an ISRP/Council review of the coordinated subbasin activities in the Umatilla in the next two years.  Reflects increased costs of $25K (from 1983-435-00) in out years with production moved from Little White Salmon Hatchery to Umatilla Hatchery.</t>
  </si>
  <si>
    <t xml:space="preserve">Expense Comments: In FY07, budget is consistent with Council recommendation.  BPA intends to separate data/web services that serve program needs from regional coordination services via two separate contracts (no net impact to project budget). Funding recommendation for FY08 and 09 is dependent on further review and outcome of the effort to develop of a comprehensive coordination framework.  
[See footnote reference: R15 (coordination)] </t>
  </si>
  <si>
    <t>Expense Comments: FY07 includes $15K for the SBT's screw trap from approved Within Year Request and $31,584 for NPT Lake Creek video weir. In FY07, budget for Lake Creek weir may be considered for FY08-09 after ISRP review.
[See footnote reference: R8 (In Lieu)]</t>
  </si>
  <si>
    <t>Expense Comments: See footnote references: R8 (In Lieu), R11 (M&amp;E)</t>
  </si>
  <si>
    <t>Expense Comments: Budget reflects core hatchery evaluation at $572,848, increased $9,536 (to reflects Council-approved Within Year request for increased and ongoing Fish Health at Umatilla Hatchery).  Increased costs ($6,620) for Fish Health that used to be covered under 1983-435-00 (at Little White Salmon Hatchery) are now under this project. Finally, core hatchery monitoring (ongoing tasks for Umatilla and mainstem PIT tagging of hatchery fish) that used to be covered under project 1989-024-01($81,928) was added for 1 year only.  Out years for ongoing Umatilla PIT tagging of hatchery fish is reduced, with the expectation of increased cost sharing.
[See footnote reference: R8 (In Lieu), R11 (M&amp;E)]</t>
  </si>
  <si>
    <t xml:space="preserve">Expense Comments: FY07 budget reduced by $44K due to pre-schedule for Within Year Request in FY06. </t>
  </si>
  <si>
    <t>Coeur D'Alene Reservation Habitat Enhancement (Coeur d'Alene Subbasin)</t>
  </si>
  <si>
    <t>Hungry Horse Mitigation/Flathead Lake</t>
  </si>
  <si>
    <t>Salish &amp; Kootenai Confederated Tribes</t>
  </si>
  <si>
    <t>Yakima Phase II/Huntsville Screen Operation &amp; Maintenance</t>
  </si>
  <si>
    <t>Habitat Imprvmnt/Enhnmnt - Fort Hall, Idaho</t>
  </si>
  <si>
    <t>Shoshone Bannock Tribes</t>
  </si>
  <si>
    <t>Grand Ronde Model Watershed Program Habitat Restoration - Planning, Coordination and Implementation</t>
  </si>
  <si>
    <t>Grande Ronde Model Watershed Foundation</t>
  </si>
  <si>
    <t>Yakama Nation - Riparian/Wetlands Restoration</t>
  </si>
  <si>
    <t>Red River Restoration O &amp; M</t>
  </si>
  <si>
    <t>Fifteenmile Creek Habitat Restoration and Monitoring Project</t>
  </si>
  <si>
    <t>Oregon Fish Screens Project</t>
  </si>
  <si>
    <t>Idaho Fish Screening and Passage Improvements</t>
  </si>
  <si>
    <t>Continued Implementation of Prioritized Asotin Creek Watershed Habitat Projects</t>
  </si>
  <si>
    <t>Asotin County Conservation District (ACCD)</t>
  </si>
  <si>
    <t>Tucannon Stream and Riparian Protection, Enhancement, and Restoration</t>
  </si>
  <si>
    <t>Gas Bubble Disease Research &amp; Monitoring of Juvenile Salmonids</t>
  </si>
  <si>
    <t>Resident Fish Stock Status Above Chief Joseph and Grand Coulee Dams.</t>
  </si>
  <si>
    <t>Imnaha River Smolt to Adult Return Rate and Smolt Monitoring Project</t>
  </si>
  <si>
    <t>Evaluate the Life History of Native Salmonids in the Malheur Subbasin</t>
  </si>
  <si>
    <t>Trout Creek Fish Habitat Restoration Project</t>
  </si>
  <si>
    <t>Move to Lower Snake in database.  ISRP fundable qualified:  programmatic habitat m&amp;e issue, see decision memo discussion.  Project to be implemented with reduced scope.</t>
  </si>
  <si>
    <t>ISRP fundable qualified:  Programmatic Issue: habitat m&amp;e.  Sponsors should address ISRP concern next time they report to Bonnevilles (copy to Council)</t>
  </si>
  <si>
    <t>Marcotte, Jay</t>
  </si>
  <si>
    <t>Multiple restoration activities; multiple other entities potentially authorized/required to conduct; need confirmation that funding not applied for entities already required to conduct the work; also question whether BPA can provide funding directly proponent to lease lands from landowners to extend CREP contracts</t>
  </si>
  <si>
    <t xml:space="preserve">ISRP fundable qualified.  Also see Programmatic Issue: habitat m&amp;e.  </t>
  </si>
  <si>
    <t>Multiple habitat restoration activities (fencing, planting, water source development); multiple other entities authorized/required; assume BPA funding not being utilized for specific practices that other entity required to perform.</t>
  </si>
  <si>
    <t xml:space="preserve">Capital Project or at least elements of the project can be capitalized.  Final determination will most likely not occur until contracting (per BPA 8/11/06). </t>
  </si>
  <si>
    <t>Fish screening on private irrigation facilities; irrigators authorized/required to provide screening; are BPA funds being used to provide screens for entities that are required/have been ordered to replace/upgrade their screens? Need confirmation that cost share sufficient.</t>
  </si>
  <si>
    <t>Capital component.</t>
  </si>
  <si>
    <t>Fish screening, irrigation consolidation, other activities; multiple other entities may be authorized/required; need cost share or other remedy.</t>
  </si>
  <si>
    <t>Expense portion. Interim funding pending wildlife o&amp;m review.  See capital budget for capital recommendation. Capital component, land acquisition.  Fund in part:  wildlife m&amp;e programmatic issue.</t>
  </si>
  <si>
    <t>O&amp;M for fencing, RM&amp;E for other measures in conjunction with multiple entities; RM&amp;E is linked to measuring success of funded activities; assume that requested funds consistent with terms of MOA</t>
  </si>
  <si>
    <t>ISRP fund in part (qualified):  sponsors should address ISRP concerns during contracting.    Expense portion of project.  See capital budget for capital recommendation.  The Kalispel Tribe request that the $80,000 associated with project 199106000 be added  as a line item to this project in order to elimate a contract and save ~$112,000 over the '07-'09 rate case (from the Flying Goose).  The saving are due to elimination of duplicate Admin. and contracting costs.  Interim funding recommendation pending wildlife o&amp;m review. ISRP fund in part (qualified):  sponsors should address ISRP concerns during contracting.  Capital component.</t>
  </si>
  <si>
    <t>Land acquisition, O&amp;M, enhancement &amp; RM&amp;E regarding wildlife habitat mitigation for FCRPS; some aspects of RM&amp;E may be authorized/required by others (eg Willamette Floodplain study); recommend confirmation that cost share sufficient</t>
  </si>
  <si>
    <t xml:space="preserve">Interim funding pending wildlife o&amp;m review.  </t>
  </si>
  <si>
    <t>Spokane</t>
  </si>
  <si>
    <t>Habitat acquisition for mitigation of wildlife</t>
  </si>
  <si>
    <t>Expense portion of project.  See capital budget for capital component.</t>
  </si>
  <si>
    <t>Welch, Dorothy</t>
  </si>
  <si>
    <t>O&amp;M, restoration activities on BPA-funded mitigation property; assume requested funds consistent with terms of MOA.</t>
  </si>
  <si>
    <t>Interim funding pending wildlife o&amp;m review.</t>
  </si>
  <si>
    <t>O&amp;M on BPA-funded fish screens in Yakima basin; need confirmation that BPA has committed to O&amp;M for these (eg BiOp purposes?), otherwise irrigators authorized/required to O&amp;M screens and cost share or other remedy required.</t>
  </si>
  <si>
    <t>Coeur D'Alene Tribe</t>
  </si>
  <si>
    <t>Fund just the aquisition as per ISRP comments.</t>
  </si>
  <si>
    <t>Reconnect floodplain via dike removal etc; assume no entity already required to do</t>
  </si>
  <si>
    <t>O&amp;M on BPA-constructed screens; assume BPA has already agreed to fund</t>
  </si>
  <si>
    <t>ISRP fundable qualified:  sponsors should address the ISRP M&amp;E comments the next time they report to Bonneville (copy to Council staff).  Recommend that sponsors and Bonneville consider combining this project w/ 200003300 and find budget efficiencies</t>
  </si>
  <si>
    <t>Multiple restoration activities, multiple other entities may be authorized/required</t>
  </si>
  <si>
    <t>ISRP fundable qualified: produce an updated streambank stablization plan prior to dam removal.  If BPA cost share policy with the USFS identifies a contribution from the USFS, $100,000 total of the recommended budget savings should be moved to project # 200721500 to conduct steelhead population estimates.  Any remaining funds from Hemlock Dam removal could be moved to project # 199801900.</t>
  </si>
  <si>
    <t>Install arch culverts for oxbow reconnection, mixed private/federal land, assume no entity required to do so</t>
  </si>
  <si>
    <t>ISRP fundable qualified:  sponsor should consider the ISRP comments.  $580,000 of the total project budget ($1.23M) to be funded from another source.</t>
  </si>
  <si>
    <t xml:space="preserve">ISRP fundable in part:as per ISRP comments, funding is provided for securing land owner agreements and implementation plans.  Funding for implementation is contingent for favorable ISRP and Council review of implementation plans.    </t>
  </si>
  <si>
    <t>Close piping of irrigation (assuming irrigators not required to do)</t>
  </si>
  <si>
    <t>Combine the Walla Walla Juvenile and Adult passage Improvement project (199601100) with Gardena Irrigation Project and Walla Walla Flow. No expense funds needed for this project.  See capital budget for the capital component.  Combine the Walla Walla Juvenile and Adult passage Improvement project (199601100) with Gardena Irrigation Project and Walla Walla Flow.  Capital component.  No expense funds should be needed.</t>
  </si>
  <si>
    <t xml:space="preserve">From Proposals + Changes </t>
  </si>
  <si>
    <t>Maintain appropriate HUs.</t>
  </si>
  <si>
    <t xml:space="preserve">Amendment 2.2.2  Maintain Current Basinwide Objectives (Resident Fish Substitution), Section 4.9.2B.3 Strategies for Redband Trout </t>
  </si>
  <si>
    <t xml:space="preserve">Amendment 2.2.2  Maintain Current Basinwide Objectives (Resident Fish Substitution), Section 4.9.2A.3 Strategies and Measures for Malheur Bull Trout, and Section 4.9.2B.3 Strategies and Measures for Redband Trout </t>
  </si>
  <si>
    <t xml:space="preserve">Amendment 2.2.2  Maintain Current Basinwide Objectives (Resident Fish Substitution), Amendment 2.2.5 Statement on Monitoring of Resident Fish Populations </t>
  </si>
  <si>
    <t>Fill an important data gap for evaluating status of fish populations in the Malheur River and directing restoration actions.</t>
  </si>
  <si>
    <t>Offset anadromous fish losses caused by the development of the hydrosystem by restoring Redband Trout in the Malheur subbasin to near historic levels and provide an interim harvest to the Burns Paiute Tribe as prescribed in the Fish and Wildlife Program.  Use Expense funds for acquisition.</t>
  </si>
  <si>
    <t>Amendment 2.2.2  Maintain Current Basinwide Objectives (Resident Fish Substitution)</t>
  </si>
  <si>
    <t>Appears to be BPA funding for Army Corps flood control project, and BPA funding is for work the Corps is authorized/required to perform; query whether cost share sufficient. Upon review, COTR corrections as to nature of project (BPA funds acquisitions, Corps performs restoration, cost share is appropriate).  Rating changed from "2.3" to "2.1".</t>
  </si>
  <si>
    <t>ISRP fundable in part.  Funding in FY 2007 to complete reports on abundance, habitat status and a comprehensive presentation of prioritized restoration projects.  Funding for restoration actions in 08 and 09 is conditioned on favorable ISRP and Council review of revised proposal linked to completed reports (per ISRP comments).  2007 Revised Budget: Significant reductions in salaries (FTEs), implementation tasks, land leasing, and NEPA/Cultural consultations.  Implementation of proposed tasks at 100% is dependent on the acquisition of supplemental funding.</t>
  </si>
  <si>
    <t>Inventory, planning, and multiple restoration activities (weed control, LWD, erosion control measures, CAFO measures et); other entities authorized/required to perform some: need confirmation or criteria or other screening that BPA not funding activities already required of another entity; also need confirmation that cost share is adequate.</t>
  </si>
  <si>
    <t>ISRP fundable (qualified):  Programmatic Issue: habitat m&amp;e. See decision memo discussion. On BPA's list of possible capital project.  This is the expense portion of the project.  See capital budget for capital components.  Request restoration of expense funds  through the within-year request process to implement projects. ISRP fundable (qualified):  habitat m&amp;e programmatic issue. See decision memo discussion. On BPA's list of possible capital project.  Need to determine capital elements.</t>
  </si>
  <si>
    <t xml:space="preserve">Coordination, conservation plan development to assist landowners in providing riparian buffer zones (via FSA/NRCS funding)' NRCS authorized/required, but cost share appears reasonable. </t>
  </si>
  <si>
    <t>Unless superceded by a longer-term agreement, FY08 budget is reflective of close-out costs following expiration of 2007 Operations Agreement.</t>
  </si>
  <si>
    <t>Project was not funded in 2006, but was funded as part of the Agreement on 2007 Operations.  Unless superceeded by a longer-term agreement, the FY08 budget return to zero following the expiration of 2007 Agreement.</t>
  </si>
  <si>
    <t>$3,144 decrease over three years ($1,048/yr) reflects minor calculation differences as work was moved between this project and 2000-033-00</t>
  </si>
  <si>
    <t>Costs ($12,000 in '08) reflect contracting difference due to decision timing.</t>
  </si>
  <si>
    <t>Reflects Pit Tag costs ($11,734/yr) not included in '06 SOY amount</t>
  </si>
  <si>
    <t xml:space="preserve">Budgets for FY 08 and 09 are revised estimates at Council recommended levels (up $494k/yr), pending results of Major Project Review process.  Master plan (Council Step-1) is due July 20, 2007.  Project will be funded at a level sufficient to continue post Step-1 work; </t>
  </si>
  <si>
    <t>Modified estimate of closure costs for an Oct. 1 start increase budget by $94,131 in '08.</t>
  </si>
  <si>
    <t>Budgets for FY 08 and 09 adjusted (increase by $64,000 ('08) and $154,000 ('09)) to Council recommended levels based upon a better understanding of project implementation requirements.</t>
  </si>
  <si>
    <t>This budget is likely to be adjusted to maintain current levels of production/M&amp;E, but no new kokanee initiatives.</t>
  </si>
  <si>
    <t>$225k budget increased to support faster pace of implementing priority OTG habitat improvements; IDFG also contributing $50,000 cost share each year (to $330k/yr)</t>
  </si>
  <si>
    <t>Budgets for FY 08 and 09 adjusted to Council recommended levels (up $48,275 in '08 and $68,685 in '09) based upon a better understanding of project implementation requirements.</t>
  </si>
  <si>
    <t>Budgets for FY 08 and 09 adjusted to Council recommended (up $24,990 in '08 and $26,775 in '09) levels based upon a better understanding of project implementation requirements.</t>
  </si>
  <si>
    <t xml:space="preserve">Clerical error (of $6,700/yr).  BPA intent was to reflect '06 level. </t>
  </si>
  <si>
    <t xml:space="preserve">Reflects updated understanding of costs to conduct training (increase by $4,069/yr).  </t>
  </si>
  <si>
    <t>Next Steps in Subbasin Planning: Umatilla Pilot Project</t>
  </si>
  <si>
    <t>Assessing Recruitment Failure Across White Sturgeon Populations: Differences in Prey Availability and Physical Habitat Among Areas with Consistent, Inconsistent, and no Annual Recruitment to Age-1</t>
  </si>
  <si>
    <t>Adult Steelhead Monitoring in Trout Creek</t>
  </si>
  <si>
    <t>Development of single nucleotide polymorphism (SNPs) genetic markers diagnostic between coastal rainbow trout and interior redband trout</t>
  </si>
  <si>
    <t>Native Trout Restoration in the Methow, Entiat, and Wenatchee Subbasins</t>
  </si>
  <si>
    <t>Genetic characteristics and movement patterns of s populations between Chief Joseph and McNary Dams, within the Columbia Cascade and Columbia Plateau Provinces</t>
  </si>
  <si>
    <t>Rapid DNA Profiling of Hatchery and Wild Salmon Stocks with Single Nucleotide Polymorphism (SNP) Profiling</t>
  </si>
  <si>
    <t>Selective Gear Demonstration Project:  Reef Net Fishing Gear for Lower Columbia River Commercial Salmon Fishery</t>
  </si>
  <si>
    <t>Washington Sea Grant Program</t>
  </si>
  <si>
    <t>Distribution and Abundance Monitoring of Oncorhynchus mykiss within the Lower Clearwater Subbasin</t>
  </si>
  <si>
    <t>Assessing Habitat and Environmental Suitability for Northern Leopard Frogs in the Crab Creek and Pend O’reille Sub-basins of Eastern Washington</t>
  </si>
  <si>
    <t>Portland State University</t>
  </si>
  <si>
    <t>Genetic Evaluation of Chinook Salmon Supplementation in Idaho Rivers</t>
  </si>
  <si>
    <t>Idaho Department of Fish and Game / Nez Perce Tribe</t>
  </si>
  <si>
    <t>Multi-scale assessment of hyporheic flow, temperature and fish distribution in Columbia River Tributaries</t>
  </si>
  <si>
    <t>Monitoring of Adult Abundance and Spatial Distribution for Snake River Spring/Summer Chinook Salmon ESU Populations</t>
  </si>
  <si>
    <t>Nez Perce Tribe / Idaho Department of Fish and Game</t>
  </si>
  <si>
    <t>Physical and Biological Testing of a Flow Velocity Enhancement System</t>
  </si>
  <si>
    <t>Natural Solutions</t>
  </si>
  <si>
    <t>Development of reliable ESU-specific estimates of escapement, harvest, and straying for adult anadromous salmonids migrating through the Federal Columbia River Power System.</t>
  </si>
  <si>
    <t>Habitat effectiveness survey of existing, historical, and potential beaver habitat in the Upper Columbia Basin, Methow Subbasin</t>
  </si>
  <si>
    <t>Pacific Biodiversity Institute</t>
  </si>
  <si>
    <t>Oxbow Conservation Area Management</t>
  </si>
  <si>
    <t>North Fork John Day Basin Anadromous Fish Habitat Enhancement Project</t>
  </si>
  <si>
    <t>Walla Walla River Fish Passage Operations</t>
  </si>
  <si>
    <t>Rehabilitate Newsome Creek - S</t>
  </si>
  <si>
    <t>Protect And Restore Mill Creek</t>
  </si>
  <si>
    <t>15 Mile Creek Riparian Buffers</t>
  </si>
  <si>
    <t>Wasco County Soil &amp; Water Conservation District (SWCD)</t>
  </si>
  <si>
    <t>Coeur D'Alene Fisheries Enhancement, Hangman Creek</t>
  </si>
  <si>
    <t>Hangman Restoration Project</t>
  </si>
  <si>
    <t>Forrest Conservation Area Management</t>
  </si>
  <si>
    <t>Secure &amp; Restore Resident Fish Habitat</t>
  </si>
  <si>
    <t>Reconnect Kootenai River with the historic floodplain</t>
  </si>
  <si>
    <t>Water Entity (RPA 151) NWPCC</t>
  </si>
  <si>
    <t>National Fish &amp; Wildlife Foundation</t>
  </si>
  <si>
    <t>Tapteal Greenway Riparian Corridor Enhancement, Protection and Education Outreach--Phase II (Tapteal Bend and Horn Rapids).</t>
  </si>
  <si>
    <t>Sunday &amp; Associates, Inc for NPO Tapteal Greenway Association</t>
  </si>
  <si>
    <t>Wasco Riparian Buffers</t>
  </si>
  <si>
    <t>Yakima Tributary Access &amp; Habitat Program</t>
  </si>
  <si>
    <t>South Central Washington Resource Conservation and Development</t>
  </si>
  <si>
    <t>Wheeler Co Riparian Buffers</t>
  </si>
  <si>
    <t>Wheeler County Soil &amp; Water Conservation District (SWCD)</t>
  </si>
  <si>
    <t>Gilliam Co Riparian Buffers</t>
  </si>
  <si>
    <t>Gilliam Soil &amp; Water Conservation District</t>
  </si>
  <si>
    <t>Restore Walla Walla River Flow</t>
  </si>
  <si>
    <t>Walla Walla Basin Watershed Council</t>
  </si>
  <si>
    <t>Yakama Nation and WDFW</t>
  </si>
  <si>
    <t>YKFP - Klickitat Subbasin Monitoring and Evaluation</t>
  </si>
  <si>
    <t>Pit Tagging Spring/Summer Chin</t>
  </si>
  <si>
    <t>Columbia River Fisheries Program Office</t>
  </si>
  <si>
    <t>Budget reductions not specific.   Project to be implemented with reduced scope. Sponsor should address ISRP concerns during the next project review process</t>
  </si>
  <si>
    <t>O&amp;M, and some enhancement on wildlife mitigation habitat lands; assume requested funds consistent with terms of MOA/  Upon further review, BPA concerned that sponsor has been applying BPA funds in lieu of  state funds; will need cost share or other resolution. Rating changed from "1" to a "3".</t>
  </si>
  <si>
    <t>M&amp;E, habitat, predator removal in LPO; fishery managers others authorized/required; need confirmation that cost share is reasonable.</t>
  </si>
  <si>
    <t>Expense Comments: Base CTUIR satellite functions at $912,166 was increased $4,680 (task moved from 2000-033-00) to reflect increased costs for fish transport for WW spring Chinook out planting.  Out years budget decrease ($25K) reflects the fact that spring Chinook currently raised by USFWS at Little White Salmon Hatchery will be transferred to Umatilla hatchery because of the low survival rates after release in the Umatilla River.</t>
  </si>
  <si>
    <t>Expense Comments: Budget augmented to support on-the-ground benefits for riparian enhancement and added to renew conservation easements.  [See footnote reference: R8 (In Lieu)]</t>
  </si>
  <si>
    <t xml:space="preserve">Expense Comments: Sustains 2006 budget levels which reflects project's high value as onsite mitigation for both ESA listed and non-ESA listed Salmon. </t>
  </si>
  <si>
    <t>Expense Comments: Reduction in FY08-09 reflects concerns regarding roles and responsibilities for funding.
[See footnote reference: R8 (In Lieu)]</t>
  </si>
  <si>
    <t>Expense Comments: BPA supports the use of sterile fish.</t>
  </si>
  <si>
    <t>Expense Comments: Decrease in FY07 reflects requested and approved preschedule in FY06.</t>
  </si>
  <si>
    <t>Expense Comments: $10,375 to reflect FY06 within year increase.
[See footnote reference: R8 (In Lieu)]</t>
  </si>
  <si>
    <t>Expense Comments: In addition to Council recommendation, fund to develop a joint prioritization of project list in coordination with 1999-017-00 NPT Protect and Restore Lapwai Creek Watershed.  To effectively restore habitat in this watershed, there needs to be a joint prioritization of all projects based on highest restoration effect and not upon property boundaries or traditional areas of work.   The tribal, private, state, and federal lands are intermingled which requires one coordinated prioritization to assure work is completed first where it is most needed.  Reduce this funding level by one-half to $130K and move to Big Canyon Creek Watershed 1999-015-00 for coordinated planning with NPT. See footnotes: Limited FY07 implementation of ongoing, landowner sensitive tasks from FY06, which does not represent any new implementation, may be implemented after review and approval by BPA COTR. [See footnote reference: R17 (USFS Projects 30%)]</t>
  </si>
  <si>
    <t>Expense Comments: Aquatic nuisance tributary evaluation not a BPA priority or primary responsibility.</t>
  </si>
  <si>
    <t>Expense Comments: Not an FCRPS priority.</t>
  </si>
  <si>
    <t>Expense Comments: New bull trout projects are not a high priority for BPA. 
[See footnote reference: R20 (Bull trout)].</t>
  </si>
  <si>
    <t>Expense Comments: Fish population status monitoring is a low priority for BPA.</t>
  </si>
  <si>
    <t>Expense Comments: Budget for completion of Squaw Creek culvert replacement realize to benefit species with low productivity.  [See footnote reference: R13 (BiOp Projects not recommended by Council)]</t>
  </si>
  <si>
    <t>Expense Comments: Generally, establishment of an Aquatic Nuisance Species (ANS) monitoring program is unrelated to FCRPS operational impacts.</t>
  </si>
  <si>
    <t>Expense Comments: Budget for habitat enhancement in low productivity habitat area.
See footnote reference: R13 (BiOp) R17 (USFS-Ongoing).</t>
  </si>
  <si>
    <t>Expense Comments: Other projects provide similar data.</t>
  </si>
  <si>
    <t>Expense Comments: New lamprey population monitoring is not a BPA priority.
[See footnote reference:  R8 (In Lieu)]</t>
  </si>
  <si>
    <t>Snake Upper</t>
  </si>
  <si>
    <t>Lake Roosevelt White Sturgeon Conservation Hatchery Project</t>
  </si>
  <si>
    <t>Lake Creek Land Acquisition</t>
  </si>
  <si>
    <t>Wanaket Wildlife Area</t>
  </si>
  <si>
    <t>Pend Oreille Wetlands Wildlife Mitigation Project - Kalispel</t>
  </si>
  <si>
    <t>Kalispel Tribe</t>
  </si>
  <si>
    <t>Swanson Lake Wildlife Mitigation Project (Swanson Lakes Wildlife Area)</t>
  </si>
  <si>
    <t>Spokane Tribe Wildlife Mitigation</t>
  </si>
  <si>
    <t>Burlington Bottoms Wildlife Mitigation Project</t>
  </si>
  <si>
    <t>Lower Columbia</t>
  </si>
  <si>
    <t>Colville Confederated Tribes Wildlife Mitigation Project</t>
  </si>
  <si>
    <t>Amazon Basin/Eugene Wetlands -</t>
  </si>
  <si>
    <t>Nature Conservancy</t>
  </si>
  <si>
    <t>Albeni Falls Wildlife Mitigation</t>
  </si>
  <si>
    <t>Albeni Falls Interagency Work Group</t>
  </si>
  <si>
    <t>Willamette Basin Mitigation</t>
  </si>
  <si>
    <t>Enhance, protect and maintain shrub-steppe habitat on the Sagebrush Flat Wildlife Area (SFWA)</t>
  </si>
  <si>
    <t>S Idaho Wildlife Mitigation</t>
  </si>
  <si>
    <t>Upper Snake</t>
  </si>
  <si>
    <t>Southern Idaho Wildlife Mitigation</t>
  </si>
  <si>
    <t>Shoshone-Bannock Tribes</t>
  </si>
  <si>
    <t>Iskuulpa Watershed Project</t>
  </si>
  <si>
    <t>Scotch Creek Wildlife Area</t>
  </si>
  <si>
    <t>Spokane Tribe Wildlife  Mitigation Operations &amp; Maintenance</t>
  </si>
  <si>
    <t>Pine Creek Conservation Area: Wildlife Habitat and Watershed Management on 33,557-acres to benefit grassland, shrub-steppe, riparian, and aquatic species.</t>
  </si>
  <si>
    <t>Logan Valley Wildlife Mitigation Site</t>
  </si>
  <si>
    <t>Burns Paiute Tribe</t>
  </si>
  <si>
    <t>Tualatin River NWR Additions</t>
  </si>
  <si>
    <t>Tualatin River NWR</t>
  </si>
  <si>
    <t>Securing Wildlife Mitigation Sites - Oregon Ladd Marsh WMA and Grande Ronde Subbasin Wetlands</t>
  </si>
  <si>
    <t>Rainwater Wildlife Area Operations and Maintenance</t>
  </si>
  <si>
    <t>Acquisition Of Malheur River Wildlife Mitigation Project</t>
  </si>
  <si>
    <t>Western Pond Turtle Recovery - Columbia River Gorge - Washington</t>
  </si>
  <si>
    <t>O&amp;M for wildlife mitigation lands, enhancement HU credits; assume requested funds consistent with terms of MOA</t>
  </si>
  <si>
    <t xml:space="preserve">Interim funding pending wildlife o&amp;m review.   </t>
  </si>
  <si>
    <t>Multiple activities for habitat restoration as well as RM&amp;E on variety of lands (private, tribal etc); assume no projects occurring where another entity is already required to perform</t>
  </si>
  <si>
    <t>Funding contingent on ISRP and Council review of revised proposal.  Revised proposal due end of December, 06.</t>
  </si>
  <si>
    <t>O&amp;M and enhancement on wildlife habitat mitigating for Grand Coulee, assume requested funds consistent with terms of MOA; upon further review, BPA has concerns that sponsor has been applying BPA funds in  lieu of state funds; will need cost share or other resolution. Rating changed from "1" to a "3".</t>
  </si>
  <si>
    <t>RM&amp;E and O&amp;M for YFKP; Mitchell Act funding is cost share; recommend confirmation that cost-share appropriate</t>
  </si>
  <si>
    <t>Umatilla Act requires BPA to fund power costs</t>
  </si>
  <si>
    <t>The project sponsors are to work with the Council and others to structure an ISRP/Council review of the coordinated subbasin activities in the Umatilla at some point in the next two years.  Required by 1988 Umatilla Basin Project Act</t>
  </si>
  <si>
    <t>Sanpoil</t>
  </si>
  <si>
    <t xml:space="preserve">ISRP fundable (qualified):  sponsor should consider ISRP comments.  The Intermountain Province Oversight Committee adjusted the budget to reflect the withdrawal of LR temp array (FY '07-'09). </t>
  </si>
  <si>
    <t>Multiple M&amp;E and habitat-related activities; multiple other entities may be authorized/required; need screening or other criteria to ensure BPA no funding activities others required to perform; need confirmation that cost share is appropriate.</t>
  </si>
  <si>
    <t>Increase survival of migrating juvenile and adult salmon and steelhead in the Umatilla Basin by operating passage facilities, flow enhancement measures, trapping facilities, and transport equipment to provide adequate passage conditions. A "1" rating on assumption these are mitigating for the FCRPS (and credited as such) as opposed to mitigating for irrigation in the Umatilla Basin.</t>
  </si>
  <si>
    <t>Amendment 2.1.5.2 and Amendment 2.1.5.5 Level 2 PIT Tag needs and Salmon and Steelhead Life Cycle Monitoring</t>
  </si>
  <si>
    <t>Key element for the M&amp;E Program monitoring framework.</t>
  </si>
  <si>
    <t>M&amp;E Program Framework Level 3b monitoirng</t>
  </si>
  <si>
    <t>Possibly included in BiOP RPA?</t>
  </si>
  <si>
    <t>Addressed in BiOp RPA?</t>
  </si>
  <si>
    <t>Amendment 2.1.5.2 Collaborative Systemwide Monitoring and Evalaution</t>
  </si>
  <si>
    <t>Key element for establishing a basinwide M&amp;E Program framework with appropriate participation by the agencies and tribes.</t>
  </si>
  <si>
    <t>M&amp;E Program Framework Level 3a monitoirng</t>
  </si>
  <si>
    <t>Addressed through Within-year budget adjustment process.</t>
  </si>
  <si>
    <t>M&amp;E on existing enhanced salmon habitat areas and proposed areas for enhancement; other entities (FS, BLM, mining company) may be authorized/required to conduct M&amp;E work.  Consider whether FS portions covered by FS-BPA MOU.</t>
  </si>
  <si>
    <t>M&amp;E for chinook populations; fishery managers authorized/required to perform as well; need confirmation that cost share sufficient.</t>
  </si>
  <si>
    <t>Statistical support for M&amp;E for recovery efforts; multiple other entities authorized/required (eg fishery managers, other hydro operators).  Note:  this rating changed from a "3" to a "1" because internal BPA review indicates that the proposal is focused primarily on specific FCRPS M&amp;E efforts.</t>
  </si>
  <si>
    <t>PIT tagging, data support management decisions for FCRPS operations.</t>
  </si>
  <si>
    <t>Budget reductions not specific (i.e, Funding rolled back to FY 2006 level).   Project to be implemented with reduced scope.</t>
  </si>
  <si>
    <t>Multiple RM&amp;E activities involving SR chinook, including supplementation-related research; other entities authorized/required to perform some (eg fishery managers, Idaho Power for Hells Canyon-related information); however cost share appears appropriate.</t>
  </si>
  <si>
    <t>RM&amp;E regarding lamprey in the Umatilla; other entities (fishery managers, irrigation entities etc) authorized/required to address impacts to lamprey in tributary; may be okay with additional cost-share from other entities, or clearer link to how this mitigates for impacts to lamprey from FCRPS.</t>
  </si>
  <si>
    <t>M&amp;E for Umatilla Basin fisheries; so fishery managers authorized/required (BPA projects as cost share excluded from percentage summary)</t>
  </si>
  <si>
    <t>Tier 2.   Fund at a level consistent with ISRP comments, as funds become available.  Sponsors should fund the water leasing portion of the project through the water entity project.</t>
  </si>
  <si>
    <t>Multiple restoration activities; other entities may be authorized/required to conduct; assume screening to ensure BPA funding not going to lands/waters where other entities already required to conduct the activity.</t>
  </si>
  <si>
    <t>Multiple restoration activities (culvert removal, livestock management infrastructure) on lands within the Colville reservation; assume none of the projects are already required to be performed.</t>
  </si>
  <si>
    <t>CRITFC coordination costs; tribal entities authorized/required; recommend confirmation that cost share is adequate [rated as all other coordination requests]</t>
  </si>
  <si>
    <t>M&amp;E for status/trend of salmonid/steelhead; multiple other entities authorized/required (e.g., fishery managers, others); need confirmation that cost-share is reasonable.  Note:  rating changed on final review from a 2.3 to a 2.2 because internal BPA review indicated that a significant part of the project relates to assessing offsite improvements for FCRPS mitigation.</t>
  </si>
  <si>
    <t>Tribal harvest monitoring; fishery managers authorized/required; query whether cost-share sufficient (and it comes from LSRCP--BPA funded portion of LSRCP? Then this might be a "3")</t>
  </si>
  <si>
    <t>Hold funding at FY 2006 budget level.</t>
  </si>
  <si>
    <t>Development of an ecosystem based monitoring program for estuarine habitats; fishery managers, others, authorized/required; need confirmation that cost share is sufficient.</t>
  </si>
  <si>
    <t>RM&amp;E on the consequences of ocean- and reservoir-type life histories on passage timing, travel rate, survival, and SAR calculations for Snake River fall chinook salmon; fishery managers/other hydro operators authorized/required, but cost share appears reasonable if confirmed. (Cost-share confirmed &amp; corrected to range depending on PIT tag purchases; range is from 30-70%)  Rating changed from "2.3" to "2.1."</t>
  </si>
  <si>
    <t>The Mountain Columbia oversight group (OG) requests that BPA allow flexibility between years and manage this as a three-year, eight-million-dollar budget (i.e. allowing of rescheduling of funds from one year to the next) because the rate and pace of implementation is uncertain and will be determined through pilot project implementation and recovery team decisions. We made substantial budget reductions in this project and so if there is a need for funding beyond the eight-million-dollar level the OG also asks that the project sponsor has the ability to request funds through the within-year process.</t>
  </si>
  <si>
    <t>RM&amp;E to address early (too) male maturation in supplementation programs (help improve SAR); fishery managers, other hydro operators authorized/required; need cost share or other remedy. Upon review, COTR provided corrections including cost-share that sponsor had erroneously not included. Rating changed from "3.0" to "2.2"</t>
  </si>
  <si>
    <t xml:space="preserve">Sponsors should take the ISRP comments into account.  See comment for project 200707700.  </t>
  </si>
  <si>
    <t>Spawning studies below FCRPS dams.</t>
  </si>
  <si>
    <t>M&amp;E throughout the basin; fishery managers authorized/required; query whether cost share is sufficient</t>
  </si>
  <si>
    <t xml:space="preserve">Sponsor should address ISRP concerns the next time they report to Bonneville (copy to Council staff) and in the next project review process. </t>
  </si>
  <si>
    <t>PIT tag interrogation systems for FCRPS dams.</t>
  </si>
  <si>
    <t>Multiple activities to address low recruitment levels of K white river sturgeon; other entities authorized/required, but cost share appears reasonable if confirmed.</t>
  </si>
  <si>
    <t xml:space="preserve">Budget reductions not specific.   Project to be implemented with reduced scope.  Sponsors should take the ISRP comments into account.  </t>
  </si>
  <si>
    <t>Multiple restoration activities on FS and private lands; assume activities on FS lands covered by BPA-FS MOU (need to confirm); need to confirm that activities occurring on private land landowner not already required to perform.</t>
  </si>
  <si>
    <t>RM&amp;E for salmonids in John Day subbasin to support restoration efforts; fishery managers authorized/required; other actors may also be authorized/required; query whether cost-share is sufficient.</t>
  </si>
  <si>
    <t>Population analysis; fishery managers/land managers authorized/required; need cost share or other remedy.</t>
  </si>
  <si>
    <t>Wild adult salmon stock abundance; other entities (fishery managers) authorized required to conduct this work.  Needs cost share or some other remedy.</t>
  </si>
  <si>
    <t>Monitor the status and distribution of fall Chinook in the Snake River using redd counts; fishery managers authorized/required to do; also other hydro operators (cost share here coming from IPCo); need confirmation that cost share sufficient</t>
  </si>
  <si>
    <t>Evaluating relative reproductive success of wild and hatchery origin Snake River fall Chinook spawners upstream of Lower Granite Dam</t>
  </si>
  <si>
    <t>Evaluate the Relative Reproductive Success of Reconditioned Kelt Steelhead</t>
  </si>
  <si>
    <t>Acoustic Tracking For Survival</t>
  </si>
  <si>
    <t>Kintama Research</t>
  </si>
  <si>
    <t>Pilot Study for Research, Monitoring, and Evaluation of Subyearling Salmon in Tidal Freshwater of the Columbia River</t>
  </si>
  <si>
    <t>Operation of the Lower Granite Dam Adult Trap</t>
  </si>
  <si>
    <t>McIntyre Dam Feasibility Study</t>
  </si>
  <si>
    <t>Habitat Evaluation Procedures (HEP)</t>
  </si>
  <si>
    <t>Evaluation of the Biological Effects of the Northwest Power and Conservation Council’s Mainstem Amend. on the Fisheries Upstream &amp; Downstream of Hungry Horse &amp; Libby Dams, MT (Renumbered fr 200715200)</t>
  </si>
  <si>
    <t>Determine Status and Limiting Factors of Pacific Lamprey in Fifteenmile Subbasin, Oregon</t>
  </si>
  <si>
    <t>Stock specific run timing and upstream migration mortality of adult Chinook and sockeye salmon and steelhead through PIT tagging and genetic analyses at Bonneville Dam.</t>
  </si>
  <si>
    <t>Expense Comments: Budget reflects estimated contract closeout costs.
[See footnote references: R3 (Close), R20 (Bull Trout)]</t>
  </si>
  <si>
    <t>Expense Comments: [See footnote reference: R3 (Close)]</t>
  </si>
  <si>
    <t>Expense Comments: See footnote reference: R8 (In Lieu).</t>
  </si>
  <si>
    <t>Expense Comments: Initial ‘07 budget level based on negotiation that discontinues the strobe light portion of the project.   Any increased '07 budget contingent on outcome of a workshop with the ISRP to address ISRP concerns, and review of the highest priority RM&amp;E for the program. Obj. 1, work element 3 is dependent upon favorable step review.  Budget in out years contingent upon review of Lake Roosevelt Kokanee program.</t>
  </si>
  <si>
    <t>Expense Comments: As per Council recommendation, no expansion, maintain existing ponds as per past decisions and ISRP comments.</t>
  </si>
  <si>
    <t xml:space="preserve">Expense Comments: Requested expansion of recreation scope in Mt. View and Sheep Creek Reservoirs will need to be discussed to determine if BPA has any additional mitigation responsibility before new contract is implemented.  </t>
  </si>
  <si>
    <t>Expense Comments: FY07 budget is for project closeout for final report writing.
[See footnote reference: R3 (Close)]</t>
  </si>
  <si>
    <t>Expense Comments: As per Council recommendation, project proponent should develop a Master Plan for fall chinook and coho elements of the project.  FY07 budget levels consistent with other Plateau Yakama River projects, i.e. maintaining FY06 SOY or less.
[See footnote references: R8 (In Lieu), R11 (M&amp;E), YKFP review]</t>
  </si>
  <si>
    <t>Expense Comments: Dependent on step review.  
[See footnote reference: R11 (M&amp;E)]</t>
  </si>
  <si>
    <t>Expense Comments: This project provides the infrastructure for the YKFP.</t>
  </si>
  <si>
    <t>Expense Comments: See footnote reference: R1 (Capital).</t>
  </si>
  <si>
    <t>Expense Comments: See footnote reference: R7 (Data Mgmnt.).</t>
  </si>
  <si>
    <t>Expense Comments: Reflects no expanded scope.
[See footnote reference: R8 (In Lieu)]</t>
  </si>
  <si>
    <t>Expense Comments: $35K for closeout costs.</t>
  </si>
  <si>
    <t>Hermeston, Linda</t>
  </si>
  <si>
    <t>Providing fish passage at Canadian dam; Canadian law authorizes installation of fish passage if Minister finds in the public interest, but none has apparently been required yet here; although this proposal does provide some cost share, following review, BPA does not consider the level of cost share reasonable or sufficient under the circumstances and so the rating is unchanged from the preliminary review.</t>
  </si>
  <si>
    <t>Assume mostly FCRPS related, though fishery managers authorized/required to some degree</t>
  </si>
  <si>
    <t>Analysis of beaver, WA watershed, to address relocation needs; other entities authorized/required (WDFW, Forest Service)</t>
  </si>
  <si>
    <t>Offsite habitat monitoring, using EMAP; multiple other entities authorized/required (WA state, individual landowners etc)</t>
  </si>
  <si>
    <t xml:space="preserve">FCRPS reservoir stock assessment, management issues, assume in mitigation for FCRPS </t>
  </si>
  <si>
    <t>Snake Hells Canyon</t>
  </si>
  <si>
    <t xml:space="preserve">Evaluate benefits of changing discharge operations at Hells Canyon; Idaho Power required </t>
  </si>
  <si>
    <t xml:space="preserve">Monitoring for recovery plan implementation; multiple entities authorized/required </t>
  </si>
  <si>
    <t>Genetic monitoring, wild/hatchery interactions; fishery managers authorize/required; needs cost share or other remedy.  Following preliminary review, sponsor asserts 20 percent cost share, though will need review/confirmation that it is acceptable (all "in kind"?).  Rating changed from"3.0" to "2.3".</t>
  </si>
  <si>
    <t>Multiple monitoring and coordination efforts to address multiple species; multiple other entities may be authorized/required; need to confirm that BPA funding not funding activities other entities required to perform, and/or confirm that all activities funded by BPA addressing specific monitoring/coordination in relation to Libby operations/effects; otherwise needs cost share or other remedy.</t>
  </si>
  <si>
    <t xml:space="preserve">Monitor and evaluate actions taken to re-establish spring chinook salmon, and improve wild production of summer and winter steelhead, in the Hood River subbasin. Data will be used to develop, and refine, management objectives for the HRPP.  Following preliminary analysis, discussion with COTR confirmed that this proposal, like companion projects for the HRPP, is in mitigation for the FCRPS.  Rating changed from a "3" to a "1." </t>
  </si>
  <si>
    <t>Interim funding pending further Council consideration of regional monitoring and evaluation framework.</t>
  </si>
  <si>
    <t>Hatchery RM&amp;E; although fishery managers authorized/required, assume okay since it is an FCRPS hatchery (?)</t>
  </si>
  <si>
    <t>Daily passage data through the mainstem, Snake, Columbia and mid-Columbia Rivers to facilitate fish passage management decisions, including Biological Opinion implementation.  Most facilities involved are FCRPS</t>
  </si>
  <si>
    <t>Offsite supplementation program to support summer and winter steelhead populations and reestablish spring chinook salmon. Assuming in mitigation for the FCRPS and not impacts of Powerdale (being removed).</t>
  </si>
  <si>
    <t>Apply coded-wire tags to production of coho and chinook salmon at WDFW Columbia Basin hatcheries for stock assessment of hatchery and wild populations. Evaluate survival, contribution and stray rates of hatchery reared fish and compare to wild fish. Fishery managers authorized/required.</t>
  </si>
  <si>
    <t xml:space="preserve">Interim funding pending further Council consideration of regional monitoring and evaluation framework. </t>
  </si>
  <si>
    <t>The Coded-Wire Tag (CWT) Recovery Project is an on-going data collection and data management program by ODFW, WDFW, and PSMFC that contributes to the annual assessment of hatchery and wild salmon populations throughout the Columbia Basin.  Fishery managers authorized/required; needs cost share or other remedy.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</si>
</sst>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quot;$&quot;* #,##0.0_);_(&quot;$&quot;* \(#,##0.0\);_(&quot;$&quot;* &quot;-&quot;??_);_(@_)"/>
    <numFmt numFmtId="170" formatCode="0.0"/>
    <numFmt numFmtId="171" formatCode="_(* #,##0.0_);_(* \(#,##0.0\);_(* &quot;-&quot;?_);_(@_)"/>
    <numFmt numFmtId="172" formatCode="&quot;$&quot;#,##0.00;\(&quot;$&quot;#,##0.00\)"/>
    <numFmt numFmtId="173" formatCode="&quot;$&quot;#,##0\ "/>
    <numFmt numFmtId="174" formatCode="&quot;$&quot;#,##0"/>
    <numFmt numFmtId="175" formatCode="dd\-mmm\-yy"/>
    <numFmt numFmtId="176" formatCode="#,##0.0"/>
    <numFmt numFmtId="177" formatCode="[$-409]dddd\,\ mmmm\ dd\,\ yyyy"/>
    <numFmt numFmtId="178" formatCode="[$-409]h:mm:ss\ AM/PM"/>
    <numFmt numFmtId="179" formatCode="_(&quot;$&quot;* #,##0.0_);_(&quot;$&quot;* \(#,##0.0\);_(&quot;$&quot;* &quot;-&quot;?_);_(@_)"/>
    <numFmt numFmtId="180" formatCode="m/d"/>
    <numFmt numFmtId="181" formatCode="&quot;$&quot;#,##0.00"/>
    <numFmt numFmtId="182" formatCode="mm/dd/yy"/>
    <numFmt numFmtId="183" formatCode="_(* #,##0_);_(* \(#,##0\);_(* &quot;-&quot;??_);_(@_)"/>
    <numFmt numFmtId="184" formatCode="0.0%"/>
    <numFmt numFmtId="185" formatCode="#,###.0,,"/>
    <numFmt numFmtId="186" formatCode="mmmm\ d\,\ yyyy"/>
    <numFmt numFmtId="187" formatCode="_(* #,##0.0_);_(* \(#,##0.0\);_(* &quot;-&quot;??_);_(@_)"/>
    <numFmt numFmtId="188" formatCode="yyyy\-mm\-dd"/>
    <numFmt numFmtId="189" formatCode="&quot;as of&quot;\ m/d/yy"/>
    <numFmt numFmtId="190" formatCode="_*\ #,##0.0;_*\ #,##0.0;_(* &quot;-&quot;?\);_(@\)"/>
    <numFmt numFmtId="191" formatCode="_*\ #,###,,;_*\ #,###,,;_(* &quot;-&quot;?\);_(@\)"/>
    <numFmt numFmtId="192" formatCode="_*\ #,###.00,;_*\ #,##0.0;_(* &quot;-&quot;?\);_(@\)"/>
    <numFmt numFmtId="193" formatCode="_*\ #,##0.00,;_*\ #,##0.00;_(* &quot;-&quot;?\);_(@\)"/>
    <numFmt numFmtId="194" formatCode="_*\ #,###.00,,;_*\ #,###.00,;_(* &quot;-&quot;?\);_(@\)"/>
    <numFmt numFmtId="195" formatCode="#,###.00,_);\(#,###.00,\)"/>
    <numFmt numFmtId="196" formatCode="#,###.0,_);\(#,###.0,\)"/>
    <numFmt numFmtId="197" formatCode="#,###.00,,_);\(#,###.00,,\)"/>
    <numFmt numFmtId="198" formatCode="#,###,,_);\(#,###,,\)"/>
    <numFmt numFmtId="199" formatCode="#,###,_);\(#,###,\)"/>
    <numFmt numFmtId="200" formatCode="&quot;$&quot;#,###,_);\(&quot;$&quot;#,###,\)"/>
    <numFmt numFmtId="201" formatCode="&quot;$&quot;#,###,_);\(#,###,\)"/>
    <numFmt numFmtId="202" formatCode="0.&quot;&quot;"/>
    <numFmt numFmtId="203" formatCode="#,##0.0_);\(#,##0.0\)"/>
    <numFmt numFmtId="204" formatCode="0_);\(0\)"/>
    <numFmt numFmtId="205" formatCode="0.&quot; &quot;"/>
    <numFmt numFmtId="206" formatCode="&quot;$&quot;#,##0.0;\(&quot;$&quot;#,##0.0\)"/>
    <numFmt numFmtId="207" formatCode="&quot;$&quot;#,##0;\(&quot;$&quot;#,##0\)"/>
    <numFmt numFmtId="208" formatCode="m/d/yy"/>
    <numFmt numFmtId="209" formatCode="mmm\-yyyy"/>
    <numFmt numFmtId="210" formatCode="_(&quot;$&quot;* #,##0.000_);_(&quot;$&quot;* \(#,##0.000\);_(&quot;$&quot;* &quot;-&quot;??_);_(@_)"/>
    <numFmt numFmtId="211" formatCode="0;[Red]0"/>
    <numFmt numFmtId="212" formatCode="&quot;$&quot;#,##0.0000"/>
    <numFmt numFmtId="213" formatCode="[$-409]mmmm\ d\,\ yyyy;@"/>
    <numFmt numFmtId="214" formatCode="0.0000000"/>
    <numFmt numFmtId="215" formatCode="0.000000"/>
    <numFmt numFmtId="216" formatCode="0.00000"/>
    <numFmt numFmtId="217" formatCode="0.0000"/>
    <numFmt numFmtId="218" formatCode="0.000"/>
    <numFmt numFmtId="219" formatCode="0.00000000"/>
    <numFmt numFmtId="220" formatCode="0.00000%"/>
    <numFmt numFmtId="221" formatCode="0.000000%"/>
    <numFmt numFmtId="222" formatCode="0.0000000%"/>
    <numFmt numFmtId="223" formatCode="0.0000%"/>
    <numFmt numFmtId="224" formatCode="0.000%"/>
    <numFmt numFmtId="225" formatCode="_(&quot;$&quot;* #,##0.0000_);_(&quot;$&quot;* \(#,##0.0000\);_(&quot;$&quot;* &quot;-&quot;??_);_(@_)"/>
  </numFmts>
  <fonts count="17">
    <font>
      <sz val="10"/>
      <name val="Arial"/>
      <family val="0"/>
    </font>
    <font>
      <b/>
      <sz val="10"/>
      <color indexed="9"/>
      <name val="Arial"/>
      <family val="2"/>
    </font>
    <font>
      <b/>
      <sz val="10"/>
      <name val="Arial"/>
      <family val="2"/>
    </font>
    <font>
      <sz val="10"/>
      <color indexed="8"/>
      <name val="Arial"/>
      <family val="0"/>
    </font>
    <font>
      <sz val="8"/>
      <name val="Arial"/>
      <family val="0"/>
    </font>
    <font>
      <u val="single"/>
      <sz val="10"/>
      <color indexed="12"/>
      <name val="Arial"/>
      <family val="0"/>
    </font>
    <font>
      <u val="single"/>
      <sz val="10"/>
      <color indexed="36"/>
      <name val="Arial"/>
      <family val="0"/>
    </font>
    <font>
      <b/>
      <sz val="10"/>
      <color indexed="8"/>
      <name val="Arial"/>
      <family val="2"/>
    </font>
    <font>
      <b/>
      <sz val="14"/>
      <name val="Arial"/>
      <family val="2"/>
    </font>
    <font>
      <sz val="14"/>
      <name val="Arial"/>
      <family val="2"/>
    </font>
    <font>
      <sz val="9"/>
      <color indexed="8"/>
      <name val="Arial"/>
      <family val="2"/>
    </font>
    <font>
      <sz val="9"/>
      <name val="Arial"/>
      <family val="2"/>
    </font>
    <font>
      <b/>
      <u val="single"/>
      <sz val="8"/>
      <name val="Arial"/>
      <family val="2"/>
    </font>
    <font>
      <sz val="8"/>
      <name val="Times New Roman"/>
      <family val="1"/>
    </font>
    <font>
      <sz val="10"/>
      <color indexed="10"/>
      <name val="Arial"/>
      <family val="2"/>
    </font>
    <font>
      <b/>
      <sz val="9"/>
      <color indexed="8"/>
      <name val="Arial"/>
      <family val="2"/>
    </font>
    <font>
      <b/>
      <sz val="9"/>
      <color indexed="9"/>
      <name val="Arial"/>
      <family val="2"/>
    </font>
  </fonts>
  <fills count="18">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18"/>
        <bgColor indexed="64"/>
      </patternFill>
    </fill>
    <fill>
      <patternFill patternType="solid">
        <fgColor indexed="17"/>
        <bgColor indexed="64"/>
      </patternFill>
    </fill>
    <fill>
      <patternFill patternType="solid">
        <fgColor indexed="8"/>
        <bgColor indexed="64"/>
      </patternFill>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12"/>
        <bgColor indexed="64"/>
      </patternFill>
    </fill>
    <fill>
      <patternFill patternType="solid">
        <fgColor indexed="11"/>
        <bgColor indexed="64"/>
      </patternFill>
    </fill>
  </fills>
  <borders count="35">
    <border>
      <left/>
      <right/>
      <top/>
      <bottom/>
      <diagonal/>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color indexed="63"/>
      </top>
      <bottom style="thin"/>
    </border>
    <border>
      <left style="medium"/>
      <right style="medium"/>
      <top>
        <color indexed="63"/>
      </top>
      <bottom style="thin"/>
    </border>
    <border>
      <left style="medium"/>
      <right style="medium"/>
      <top style="thin"/>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79">
    <xf numFmtId="0" fontId="0" fillId="0" borderId="0" xfId="0" applyAlignment="1">
      <alignment/>
    </xf>
    <xf numFmtId="0" fontId="3" fillId="0" borderId="1" xfId="21" applyFont="1" applyFill="1" applyBorder="1" applyAlignment="1">
      <alignment horizontal="left" vertical="center" wrapText="1"/>
      <protection/>
    </xf>
    <xf numFmtId="0" fontId="0" fillId="0" borderId="0" xfId="0" applyFont="1" applyBorder="1" applyAlignment="1">
      <alignment horizontal="left" vertical="center" wrapText="1"/>
    </xf>
    <xf numFmtId="168" fontId="0" fillId="2" borderId="0" xfId="17"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68" fontId="3" fillId="0" borderId="1" xfId="17" applyNumberFormat="1" applyFont="1" applyFill="1" applyBorder="1" applyAlignment="1">
      <alignment horizontal="left" vertical="center" wrapText="1"/>
    </xf>
    <xf numFmtId="168" fontId="0" fillId="0" borderId="0" xfId="17" applyNumberFormat="1" applyFont="1" applyFill="1" applyBorder="1" applyAlignment="1">
      <alignment horizontal="left" vertical="center" wrapText="1"/>
    </xf>
    <xf numFmtId="1" fontId="0" fillId="0" borderId="0" xfId="0" applyNumberFormat="1" applyFont="1" applyFill="1" applyBorder="1" applyAlignment="1">
      <alignment horizontal="left" vertical="center" wrapText="1"/>
    </xf>
    <xf numFmtId="168" fontId="3" fillId="0" borderId="2" xfId="17" applyNumberFormat="1" applyFont="1" applyFill="1" applyBorder="1" applyAlignment="1">
      <alignment horizontal="left" vertical="center" wrapText="1"/>
    </xf>
    <xf numFmtId="0" fontId="0" fillId="0" borderId="0" xfId="17" applyNumberFormat="1" applyFont="1" applyFill="1" applyBorder="1" applyAlignment="1">
      <alignment horizontal="left" vertical="center" wrapText="1"/>
    </xf>
    <xf numFmtId="0" fontId="3" fillId="0" borderId="0" xfId="17" applyNumberFormat="1" applyFont="1" applyFill="1" applyBorder="1" applyAlignment="1">
      <alignment horizontal="left" vertical="center" wrapText="1"/>
    </xf>
    <xf numFmtId="0" fontId="1" fillId="0" borderId="0" xfId="17"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168" fontId="3" fillId="0" borderId="3" xfId="17" applyNumberFormat="1" applyFont="1" applyFill="1" applyBorder="1" applyAlignment="1">
      <alignment horizontal="left" vertical="center" wrapText="1"/>
    </xf>
    <xf numFmtId="168" fontId="3" fillId="0" borderId="0" xfId="17"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168" fontId="7" fillId="0" borderId="1" xfId="17"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1" fontId="3" fillId="0" borderId="0" xfId="0" applyNumberFormat="1" applyFont="1" applyFill="1" applyBorder="1" applyAlignment="1">
      <alignment horizontal="left" vertical="center" wrapText="1"/>
    </xf>
    <xf numFmtId="168" fontId="3" fillId="0" borderId="5" xfId="17"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1" fontId="3" fillId="0" borderId="4" xfId="21" applyNumberFormat="1" applyFont="1" applyFill="1" applyBorder="1" applyAlignment="1">
      <alignment horizontal="left" vertical="center" wrapText="1"/>
      <protection/>
    </xf>
    <xf numFmtId="1" fontId="3" fillId="0" borderId="4" xfId="0" applyNumberFormat="1" applyFont="1" applyFill="1" applyBorder="1" applyAlignment="1">
      <alignment horizontal="left" vertical="center" wrapText="1"/>
    </xf>
    <xf numFmtId="1" fontId="0" fillId="0" borderId="4" xfId="21" applyNumberFormat="1" applyFont="1" applyFill="1" applyBorder="1" applyAlignment="1">
      <alignment horizontal="left" vertical="center" wrapText="1"/>
      <protection/>
    </xf>
    <xf numFmtId="0" fontId="3" fillId="0" borderId="7" xfId="0" applyNumberFormat="1" applyFont="1" applyFill="1" applyBorder="1" applyAlignment="1" quotePrefix="1">
      <alignment horizontal="left" vertical="center" wrapText="1"/>
    </xf>
    <xf numFmtId="0" fontId="9" fillId="0" borderId="0" xfId="0" applyFont="1" applyFill="1" applyBorder="1" applyAlignment="1">
      <alignment horizontal="center" vertical="center" wrapText="1"/>
    </xf>
    <xf numFmtId="0" fontId="3" fillId="0" borderId="7" xfId="0" applyFont="1" applyFill="1" applyBorder="1" applyAlignment="1">
      <alignment horizontal="left" vertical="center" wrapText="1"/>
    </xf>
    <xf numFmtId="1" fontId="3" fillId="0" borderId="8" xfId="21" applyNumberFormat="1" applyFont="1" applyFill="1" applyBorder="1" applyAlignment="1">
      <alignment horizontal="left" vertical="center" wrapText="1"/>
      <protection/>
    </xf>
    <xf numFmtId="0" fontId="3" fillId="0" borderId="5" xfId="21" applyFont="1" applyFill="1" applyBorder="1" applyAlignment="1">
      <alignment horizontal="left" vertical="center" wrapText="1"/>
      <protection/>
    </xf>
    <xf numFmtId="0" fontId="3" fillId="0" borderId="5" xfId="0" applyFont="1" applyFill="1" applyBorder="1" applyAlignment="1">
      <alignment horizontal="left" vertical="center" wrapText="1"/>
    </xf>
    <xf numFmtId="168" fontId="3" fillId="0" borderId="9" xfId="17" applyNumberFormat="1" applyFont="1" applyFill="1" applyBorder="1" applyAlignment="1">
      <alignment horizontal="left" vertical="center" wrapText="1"/>
    </xf>
    <xf numFmtId="0" fontId="3" fillId="0" borderId="10" xfId="0" applyFont="1" applyFill="1" applyBorder="1" applyAlignment="1">
      <alignment horizontal="left" wrapText="1"/>
    </xf>
    <xf numFmtId="0" fontId="3" fillId="0" borderId="11" xfId="21" applyFont="1" applyFill="1" applyBorder="1" applyAlignment="1">
      <alignment horizontal="left" vertical="center" wrapText="1"/>
      <protection/>
    </xf>
    <xf numFmtId="0" fontId="3" fillId="0" borderId="12" xfId="0" applyFont="1" applyFill="1" applyBorder="1" applyAlignment="1">
      <alignment horizontal="left" wrapText="1"/>
    </xf>
    <xf numFmtId="0" fontId="3" fillId="0" borderId="3" xfId="0" applyFont="1" applyFill="1" applyBorder="1" applyAlignment="1">
      <alignment horizontal="left" wrapText="1"/>
    </xf>
    <xf numFmtId="0" fontId="3" fillId="0" borderId="0" xfId="0" applyFont="1" applyFill="1" applyBorder="1" applyAlignment="1">
      <alignment horizontal="left" wrapText="1"/>
    </xf>
    <xf numFmtId="168" fontId="3" fillId="0" borderId="1" xfId="17" applyNumberFormat="1" applyFont="1" applyFill="1" applyBorder="1" applyAlignment="1">
      <alignment horizontal="left" wrapText="1"/>
    </xf>
    <xf numFmtId="0" fontId="3" fillId="0" borderId="1" xfId="0" applyFont="1" applyFill="1" applyBorder="1" applyAlignment="1">
      <alignment horizontal="left" wrapText="1"/>
    </xf>
    <xf numFmtId="168" fontId="7" fillId="0" borderId="1" xfId="17" applyNumberFormat="1" applyFont="1" applyFill="1" applyBorder="1" applyAlignment="1">
      <alignment horizontal="left" vertical="center" wrapText="1" shrinkToFit="1"/>
    </xf>
    <xf numFmtId="0" fontId="3" fillId="0" borderId="11" xfId="0" applyFont="1" applyFill="1" applyBorder="1" applyAlignment="1">
      <alignment horizontal="left" vertical="center" wrapText="1"/>
    </xf>
    <xf numFmtId="168" fontId="7" fillId="0" borderId="3" xfId="17" applyNumberFormat="1"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wrapText="1"/>
    </xf>
    <xf numFmtId="168" fontId="3" fillId="0" borderId="2" xfId="17" applyNumberFormat="1" applyFont="1" applyFill="1" applyBorder="1" applyAlignment="1">
      <alignment horizontal="left" wrapText="1"/>
    </xf>
    <xf numFmtId="168" fontId="10" fillId="0" borderId="0" xfId="17" applyNumberFormat="1" applyFont="1" applyFill="1" applyBorder="1" applyAlignment="1">
      <alignment horizontal="left" vertical="center" wrapText="1"/>
    </xf>
    <xf numFmtId="168" fontId="0" fillId="0" borderId="0" xfId="17" applyNumberFormat="1" applyFont="1" applyBorder="1" applyAlignment="1">
      <alignment horizontal="left" vertical="center" wrapText="1"/>
    </xf>
    <xf numFmtId="168" fontId="11" fillId="0" borderId="0" xfId="17" applyNumberFormat="1" applyFont="1" applyFill="1" applyBorder="1" applyAlignment="1">
      <alignment horizontal="left" vertical="center" wrapText="1"/>
    </xf>
    <xf numFmtId="0" fontId="0" fillId="0" borderId="0" xfId="0" applyFont="1" applyBorder="1" applyAlignment="1">
      <alignment horizontal="left" wrapText="1"/>
    </xf>
    <xf numFmtId="168" fontId="3" fillId="0" borderId="11" xfId="17" applyNumberFormat="1" applyFont="1" applyFill="1" applyBorder="1" applyAlignment="1">
      <alignment horizontal="left" vertical="center" wrapText="1"/>
    </xf>
    <xf numFmtId="168" fontId="7" fillId="0" borderId="11" xfId="17" applyNumberFormat="1" applyFont="1" applyFill="1" applyBorder="1" applyAlignment="1">
      <alignment horizontal="left" vertical="center" wrapText="1"/>
    </xf>
    <xf numFmtId="168" fontId="10" fillId="0" borderId="11" xfId="17" applyNumberFormat="1" applyFont="1" applyFill="1" applyBorder="1" applyAlignment="1">
      <alignment horizontal="left" vertical="center" wrapText="1"/>
    </xf>
    <xf numFmtId="168" fontId="7" fillId="0" borderId="11" xfId="17" applyNumberFormat="1" applyFont="1" applyFill="1" applyBorder="1" applyAlignment="1">
      <alignment horizontal="left" vertical="center" wrapText="1" shrinkToFit="1"/>
    </xf>
    <xf numFmtId="0" fontId="0" fillId="0" borderId="0" xfId="0" applyFont="1" applyFill="1" applyBorder="1" applyAlignment="1">
      <alignment horizontal="left" wrapText="1"/>
    </xf>
    <xf numFmtId="44" fontId="3" fillId="0" borderId="7" xfId="17" applyFont="1" applyFill="1" applyBorder="1" applyAlignment="1">
      <alignment horizontal="left" vertical="center" wrapText="1"/>
    </xf>
    <xf numFmtId="0" fontId="3" fillId="0" borderId="3" xfId="21" applyFont="1" applyFill="1" applyBorder="1" applyAlignment="1">
      <alignment horizontal="left" vertical="center" wrapText="1"/>
      <protection/>
    </xf>
    <xf numFmtId="0" fontId="3" fillId="0" borderId="3" xfId="0" applyFont="1" applyFill="1" applyBorder="1" applyAlignment="1">
      <alignment horizontal="left" vertical="center" wrapText="1"/>
    </xf>
    <xf numFmtId="0" fontId="3" fillId="0" borderId="7" xfId="21" applyFont="1" applyFill="1" applyBorder="1" applyAlignment="1">
      <alignment horizontal="left" vertical="center" wrapText="1"/>
      <protection/>
    </xf>
    <xf numFmtId="168" fontId="3" fillId="0" borderId="12" xfId="17" applyNumberFormat="1" applyFont="1" applyFill="1" applyBorder="1" applyAlignment="1">
      <alignment horizontal="left" vertical="center" wrapText="1"/>
    </xf>
    <xf numFmtId="168" fontId="7" fillId="0" borderId="12" xfId="17" applyNumberFormat="1" applyFont="1" applyFill="1" applyBorder="1" applyAlignment="1">
      <alignment horizontal="left" vertical="center" wrapText="1"/>
    </xf>
    <xf numFmtId="0" fontId="3" fillId="0" borderId="13" xfId="17" applyNumberFormat="1" applyFont="1" applyFill="1" applyBorder="1" applyAlignment="1">
      <alignment horizontal="left" vertical="center" wrapText="1"/>
    </xf>
    <xf numFmtId="0" fontId="3" fillId="0" borderId="3" xfId="17" applyNumberFormat="1" applyFont="1" applyFill="1" applyBorder="1" applyAlignment="1">
      <alignment horizontal="left" vertical="center" wrapText="1"/>
    </xf>
    <xf numFmtId="0" fontId="3" fillId="0" borderId="9" xfId="17" applyNumberFormat="1" applyFont="1" applyFill="1" applyBorder="1" applyAlignment="1">
      <alignment horizontal="left" vertical="center" wrapText="1"/>
    </xf>
    <xf numFmtId="168" fontId="7" fillId="0" borderId="3" xfId="17" applyNumberFormat="1" applyFont="1" applyFill="1" applyBorder="1" applyAlignment="1">
      <alignment horizontal="left" vertical="center" wrapText="1" shrinkToFit="1"/>
    </xf>
    <xf numFmtId="168" fontId="3" fillId="0" borderId="3" xfId="17" applyNumberFormat="1" applyFont="1" applyFill="1" applyBorder="1" applyAlignment="1">
      <alignment horizontal="left" wrapText="1"/>
    </xf>
    <xf numFmtId="44" fontId="3" fillId="0" borderId="6" xfId="17" applyFont="1" applyFill="1" applyBorder="1" applyAlignment="1">
      <alignment horizontal="left" vertical="center" wrapText="1"/>
    </xf>
    <xf numFmtId="0" fontId="3" fillId="0" borderId="14" xfId="21" applyFont="1" applyFill="1" applyBorder="1" applyAlignment="1">
      <alignment horizontal="left" vertical="center" wrapText="1"/>
      <protection/>
    </xf>
    <xf numFmtId="0" fontId="3" fillId="0" borderId="9" xfId="0" applyFont="1" applyFill="1" applyBorder="1" applyAlignment="1">
      <alignment horizontal="left" vertical="center" wrapText="1"/>
    </xf>
    <xf numFmtId="168" fontId="3" fillId="0" borderId="10" xfId="17" applyNumberFormat="1" applyFont="1" applyFill="1" applyBorder="1" applyAlignment="1">
      <alignment horizontal="left" vertical="center" wrapText="1"/>
    </xf>
    <xf numFmtId="168" fontId="3" fillId="0" borderId="14" xfId="17" applyNumberFormat="1" applyFont="1" applyFill="1" applyBorder="1" applyAlignment="1">
      <alignment horizontal="left" vertical="center" wrapText="1"/>
    </xf>
    <xf numFmtId="0" fontId="9" fillId="0" borderId="0" xfId="0" applyFont="1" applyBorder="1" applyAlignment="1">
      <alignment horizontal="center" vertical="center" wrapText="1"/>
    </xf>
    <xf numFmtId="168" fontId="1" fillId="3" borderId="0" xfId="17" applyNumberFormat="1" applyFont="1" applyFill="1" applyBorder="1" applyAlignment="1">
      <alignment horizontal="center" vertical="center" wrapText="1"/>
    </xf>
    <xf numFmtId="168" fontId="1" fillId="4" borderId="0" xfId="17" applyNumberFormat="1" applyFont="1" applyFill="1" applyBorder="1" applyAlignment="1">
      <alignment horizontal="center" vertical="center" wrapText="1"/>
    </xf>
    <xf numFmtId="168" fontId="1" fillId="5" borderId="15" xfId="17" applyNumberFormat="1" applyFont="1" applyFill="1" applyBorder="1" applyAlignment="1">
      <alignment horizontal="center" vertical="center" wrapText="1"/>
    </xf>
    <xf numFmtId="168" fontId="1" fillId="5" borderId="16" xfId="17" applyNumberFormat="1" applyFont="1" applyFill="1" applyBorder="1" applyAlignment="1">
      <alignment horizontal="center" vertical="center" wrapText="1"/>
    </xf>
    <xf numFmtId="0" fontId="1" fillId="6" borderId="17"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18" xfId="21" applyFont="1" applyFill="1" applyBorder="1" applyAlignment="1">
      <alignment horizontal="center" vertical="center" wrapText="1"/>
      <protection/>
    </xf>
    <xf numFmtId="0" fontId="1" fillId="7" borderId="19" xfId="21" applyFont="1" applyFill="1" applyBorder="1" applyAlignment="1">
      <alignment horizontal="center" vertical="center" wrapText="1"/>
      <protection/>
    </xf>
    <xf numFmtId="168" fontId="1" fillId="7" borderId="19" xfId="17" applyNumberFormat="1" applyFont="1" applyFill="1" applyBorder="1" applyAlignment="1">
      <alignment horizontal="center" vertical="center" wrapText="1"/>
    </xf>
    <xf numFmtId="0" fontId="1" fillId="6" borderId="19" xfId="0" applyFont="1" applyFill="1" applyBorder="1" applyAlignment="1">
      <alignment horizontal="center" vertical="center" wrapText="1"/>
    </xf>
    <xf numFmtId="168" fontId="1" fillId="6" borderId="19" xfId="17" applyNumberFormat="1" applyFont="1" applyFill="1" applyBorder="1" applyAlignment="1">
      <alignment horizontal="center" vertical="center" wrapText="1"/>
    </xf>
    <xf numFmtId="170" fontId="1" fillId="6" borderId="19" xfId="0" applyNumberFormat="1" applyFont="1" applyFill="1" applyBorder="1" applyAlignment="1">
      <alignment horizontal="center" vertical="center" wrapText="1"/>
    </xf>
    <xf numFmtId="0" fontId="1" fillId="6" borderId="19" xfId="0" applyFont="1" applyFill="1" applyBorder="1" applyAlignment="1">
      <alignment horizontal="center" vertical="center" wrapText="1" shrinkToFit="1"/>
    </xf>
    <xf numFmtId="0" fontId="1" fillId="7" borderId="20" xfId="21" applyFont="1" applyFill="1" applyBorder="1" applyAlignment="1">
      <alignment horizontal="center" vertical="center" wrapText="1"/>
      <protection/>
    </xf>
    <xf numFmtId="168" fontId="8" fillId="0" borderId="21" xfId="17" applyNumberFormat="1" applyFont="1" applyFill="1" applyBorder="1" applyAlignment="1">
      <alignment horizontal="center" vertical="center" wrapText="1"/>
    </xf>
    <xf numFmtId="0" fontId="8" fillId="0" borderId="22" xfId="0" applyFont="1" applyFill="1" applyBorder="1" applyAlignment="1">
      <alignment horizontal="center" wrapText="1"/>
    </xf>
    <xf numFmtId="0" fontId="1" fillId="0" borderId="23" xfId="0" applyFont="1" applyFill="1" applyBorder="1" applyAlignment="1">
      <alignment horizontal="center" vertical="center" wrapText="1"/>
    </xf>
    <xf numFmtId="0" fontId="3" fillId="0" borderId="23" xfId="0" applyFont="1" applyFill="1" applyBorder="1" applyAlignment="1">
      <alignment horizontal="left" vertical="center" wrapText="1"/>
    </xf>
    <xf numFmtId="168" fontId="3" fillId="0" borderId="24" xfId="17" applyNumberFormat="1" applyFont="1" applyFill="1" applyBorder="1" applyAlignment="1">
      <alignment horizontal="left" vertical="center" wrapText="1"/>
    </xf>
    <xf numFmtId="168" fontId="7" fillId="0" borderId="2" xfId="17" applyNumberFormat="1" applyFont="1" applyFill="1" applyBorder="1" applyAlignment="1">
      <alignment horizontal="left" vertical="center" wrapText="1"/>
    </xf>
    <xf numFmtId="168" fontId="1" fillId="6" borderId="25" xfId="17" applyNumberFormat="1" applyFont="1" applyFill="1" applyBorder="1" applyAlignment="1">
      <alignment horizontal="center" vertical="center" wrapText="1"/>
    </xf>
    <xf numFmtId="0" fontId="1" fillId="7" borderId="26" xfId="21" applyFont="1" applyFill="1" applyBorder="1" applyAlignment="1">
      <alignment horizontal="center" vertical="center" wrapText="1"/>
      <protection/>
    </xf>
    <xf numFmtId="0" fontId="1" fillId="4" borderId="27" xfId="21" applyFont="1" applyFill="1" applyBorder="1" applyAlignment="1">
      <alignment horizontal="center" vertical="center" wrapText="1"/>
      <protection/>
    </xf>
    <xf numFmtId="0" fontId="1" fillId="4" borderId="28" xfId="21" applyFont="1" applyFill="1" applyBorder="1" applyAlignment="1">
      <alignment horizontal="center" vertical="center" wrapText="1"/>
      <protection/>
    </xf>
    <xf numFmtId="0" fontId="1" fillId="4" borderId="29" xfId="21" applyFont="1" applyFill="1" applyBorder="1" applyAlignment="1">
      <alignment horizontal="center" vertical="center" wrapText="1"/>
      <protection/>
    </xf>
    <xf numFmtId="0" fontId="8" fillId="0" borderId="22" xfId="0" applyFont="1" applyBorder="1" applyAlignment="1">
      <alignment horizontal="center" wrapText="1"/>
    </xf>
    <xf numFmtId="0" fontId="2" fillId="0" borderId="28" xfId="0" applyNumberFormat="1" applyFont="1" applyFill="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0" xfId="0" applyFont="1" applyBorder="1" applyAlignment="1">
      <alignment wrapText="1"/>
    </xf>
    <xf numFmtId="0" fontId="0" fillId="0" borderId="5" xfId="0" applyNumberFormat="1" applyFont="1" applyFill="1" applyBorder="1" applyAlignment="1">
      <alignment horizontal="center" wrapText="1"/>
    </xf>
    <xf numFmtId="0" fontId="0" fillId="0" borderId="5" xfId="0" applyNumberFormat="1" applyFont="1" applyBorder="1" applyAlignment="1">
      <alignment wrapText="1"/>
    </xf>
    <xf numFmtId="0" fontId="4" fillId="0" borderId="0" xfId="0" applyFont="1" applyBorder="1" applyAlignment="1">
      <alignment horizontal="left" vertical="top" wrapText="1"/>
    </xf>
    <xf numFmtId="0" fontId="0" fillId="0" borderId="0" xfId="0" applyBorder="1" applyAlignment="1">
      <alignment/>
    </xf>
    <xf numFmtId="0" fontId="0" fillId="0" borderId="1" xfId="0" applyNumberFormat="1" applyFont="1" applyFill="1" applyBorder="1" applyAlignment="1">
      <alignment horizontal="center" wrapText="1"/>
    </xf>
    <xf numFmtId="0" fontId="0" fillId="0" borderId="1" xfId="0" applyNumberFormat="1" applyFont="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Alignment="1">
      <alignment horizontal="left" wrapText="1"/>
    </xf>
    <xf numFmtId="0" fontId="0" fillId="0" borderId="1" xfId="0" applyFont="1" applyFill="1" applyBorder="1" applyAlignment="1">
      <alignment horizontal="center"/>
    </xf>
    <xf numFmtId="0" fontId="0" fillId="0" borderId="1" xfId="0" applyNumberFormat="1" applyFont="1" applyBorder="1" applyAlignment="1">
      <alignment horizontal="left" wrapText="1"/>
    </xf>
    <xf numFmtId="0" fontId="0" fillId="0" borderId="0" xfId="0" applyFont="1" applyFill="1" applyAlignment="1">
      <alignment horizontal="center"/>
    </xf>
    <xf numFmtId="0" fontId="0" fillId="0" borderId="0" xfId="0" applyFont="1" applyAlignment="1">
      <alignment/>
    </xf>
    <xf numFmtId="0" fontId="2" fillId="8" borderId="0" xfId="0" applyFont="1" applyFill="1" applyBorder="1" applyAlignment="1">
      <alignment horizontal="left"/>
    </xf>
    <xf numFmtId="0" fontId="2" fillId="9" borderId="0" xfId="0" applyFont="1" applyFill="1" applyBorder="1" applyAlignment="1">
      <alignment horizontal="left"/>
    </xf>
    <xf numFmtId="0" fontId="2" fillId="10" borderId="0" xfId="0" applyFont="1" applyFill="1" applyBorder="1" applyAlignment="1">
      <alignment horizontal="left"/>
    </xf>
    <xf numFmtId="0" fontId="2" fillId="11" borderId="0" xfId="0" applyFont="1" applyFill="1" applyBorder="1" applyAlignment="1">
      <alignment horizontal="left"/>
    </xf>
    <xf numFmtId="0" fontId="2" fillId="12" borderId="0" xfId="0" applyFont="1" applyFill="1" applyBorder="1" applyAlignment="1">
      <alignment horizontal="left"/>
    </xf>
    <xf numFmtId="0" fontId="7" fillId="13" borderId="0" xfId="0" applyFont="1" applyFill="1" applyBorder="1" applyAlignment="1">
      <alignment horizontal="left"/>
    </xf>
    <xf numFmtId="0" fontId="2" fillId="14" borderId="0" xfId="0" applyFont="1" applyFill="1" applyBorder="1" applyAlignment="1">
      <alignment horizontal="left"/>
    </xf>
    <xf numFmtId="0" fontId="12" fillId="0" borderId="0" xfId="0" applyFont="1" applyBorder="1" applyAlignment="1">
      <alignment vertical="top" wrapText="1"/>
    </xf>
    <xf numFmtId="0" fontId="13" fillId="0" borderId="0" xfId="0" applyFont="1" applyBorder="1" applyAlignment="1">
      <alignment horizontal="left" vertical="top" wrapText="1"/>
    </xf>
    <xf numFmtId="0" fontId="0" fillId="0" borderId="0" xfId="0" applyBorder="1" applyAlignment="1">
      <alignment/>
    </xf>
    <xf numFmtId="0" fontId="2" fillId="0" borderId="0" xfId="0" applyFont="1" applyFill="1" applyBorder="1" applyAlignment="1">
      <alignment wrapText="1"/>
    </xf>
    <xf numFmtId="0" fontId="4" fillId="0" borderId="0" xfId="0" applyFont="1" applyFill="1" applyBorder="1" applyAlignment="1">
      <alignment horizontal="left" vertical="top" wrapText="1"/>
    </xf>
    <xf numFmtId="168" fontId="0" fillId="2" borderId="11" xfId="17" applyNumberFormat="1" applyFont="1" applyFill="1" applyBorder="1" applyAlignment="1">
      <alignment horizontal="left" vertical="center" wrapText="1"/>
    </xf>
    <xf numFmtId="0" fontId="1" fillId="6" borderId="16"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2" fillId="15" borderId="28" xfId="0" applyFont="1" applyFill="1" applyBorder="1" applyAlignment="1">
      <alignment horizontal="center" vertical="center" wrapText="1"/>
    </xf>
    <xf numFmtId="0" fontId="9" fillId="15" borderId="0" xfId="0" applyFont="1" applyFill="1" applyBorder="1" applyAlignment="1">
      <alignment horizontal="center" wrapText="1"/>
    </xf>
    <xf numFmtId="0" fontId="1" fillId="15" borderId="16" xfId="0" applyFont="1" applyFill="1" applyBorder="1" applyAlignment="1">
      <alignment horizontal="center" vertical="center" wrapText="1"/>
    </xf>
    <xf numFmtId="0" fontId="3" fillId="15" borderId="10" xfId="0" applyFont="1" applyFill="1" applyBorder="1" applyAlignment="1">
      <alignment horizontal="left" wrapText="1"/>
    </xf>
    <xf numFmtId="0" fontId="2" fillId="15" borderId="26" xfId="0" applyFont="1" applyFill="1" applyBorder="1" applyAlignment="1">
      <alignment horizontal="center" vertical="center" wrapText="1"/>
    </xf>
    <xf numFmtId="0" fontId="9" fillId="15" borderId="22" xfId="0" applyFont="1" applyFill="1" applyBorder="1" applyAlignment="1">
      <alignment horizontal="center" vertical="center" wrapText="1"/>
    </xf>
    <xf numFmtId="0" fontId="2" fillId="15" borderId="23" xfId="0" applyFont="1" applyFill="1" applyBorder="1" applyAlignment="1">
      <alignment horizontal="center" vertical="center" wrapText="1"/>
    </xf>
    <xf numFmtId="0" fontId="3" fillId="15" borderId="23" xfId="0" applyFont="1" applyFill="1" applyBorder="1" applyAlignment="1">
      <alignment horizontal="left" vertical="center" wrapText="1"/>
    </xf>
    <xf numFmtId="168" fontId="15" fillId="0" borderId="0" xfId="17" applyNumberFormat="1" applyFont="1" applyFill="1" applyBorder="1" applyAlignment="1">
      <alignment horizontal="left" vertical="center" wrapText="1"/>
    </xf>
    <xf numFmtId="0" fontId="0" fillId="0" borderId="0" xfId="0" applyFont="1" applyAlignment="1">
      <alignment wrapText="1"/>
    </xf>
    <xf numFmtId="168" fontId="16" fillId="16" borderId="0" xfId="17" applyNumberFormat="1" applyFont="1" applyFill="1" applyBorder="1" applyAlignment="1">
      <alignment horizontal="left" vertical="center" wrapText="1"/>
    </xf>
    <xf numFmtId="168" fontId="7" fillId="15" borderId="0" xfId="0" applyNumberFormat="1" applyFont="1" applyFill="1" applyBorder="1" applyAlignment="1">
      <alignment horizontal="left" vertical="center" wrapText="1"/>
    </xf>
    <xf numFmtId="168" fontId="3" fillId="0" borderId="0" xfId="0" applyNumberFormat="1" applyFont="1" applyFill="1" applyBorder="1" applyAlignment="1">
      <alignment horizontal="left" vertical="center" wrapText="1"/>
    </xf>
    <xf numFmtId="0" fontId="3" fillId="0" borderId="6" xfId="21" applyFont="1" applyFill="1" applyBorder="1" applyAlignment="1">
      <alignment horizontal="left" vertical="center" wrapText="1"/>
      <protection/>
    </xf>
    <xf numFmtId="0" fontId="3" fillId="0" borderId="1" xfId="0" applyFont="1" applyBorder="1" applyAlignment="1">
      <alignment vertical="top" wrapText="1"/>
    </xf>
    <xf numFmtId="0" fontId="3" fillId="0" borderId="8" xfId="0" applyFont="1" applyFill="1" applyBorder="1" applyAlignment="1">
      <alignment horizontal="left" vertical="center" wrapText="1"/>
    </xf>
    <xf numFmtId="0" fontId="3" fillId="0" borderId="17" xfId="17"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0" fillId="0" borderId="0" xfId="0" applyAlignment="1">
      <alignment horizontal="left" vertical="center" wrapText="1"/>
    </xf>
    <xf numFmtId="0" fontId="3" fillId="15" borderId="9" xfId="0" applyFont="1" applyFill="1" applyBorder="1" applyAlignment="1">
      <alignment horizontal="left" vertical="center" wrapText="1"/>
    </xf>
    <xf numFmtId="168" fontId="3" fillId="15" borderId="23" xfId="17" applyNumberFormat="1" applyFont="1" applyFill="1" applyBorder="1" applyAlignment="1">
      <alignment horizontal="left" vertical="center" wrapText="1"/>
    </xf>
    <xf numFmtId="168" fontId="2" fillId="0" borderId="1" xfId="17" applyNumberFormat="1" applyFont="1" applyBorder="1" applyAlignment="1">
      <alignment/>
    </xf>
    <xf numFmtId="0" fontId="2" fillId="0" borderId="2" xfId="0" applyFont="1" applyBorder="1" applyAlignment="1">
      <alignment/>
    </xf>
    <xf numFmtId="168" fontId="0" fillId="0" borderId="0" xfId="0" applyNumberFormat="1" applyAlignment="1">
      <alignment/>
    </xf>
    <xf numFmtId="0" fontId="2" fillId="0" borderId="1" xfId="0" applyFont="1" applyBorder="1" applyAlignment="1">
      <alignment horizontal="center"/>
    </xf>
    <xf numFmtId="0" fontId="2" fillId="0" borderId="1" xfId="0" applyFont="1" applyFill="1" applyBorder="1" applyAlignment="1">
      <alignment horizontal="center" vertical="center" wrapText="1"/>
    </xf>
    <xf numFmtId="0" fontId="3" fillId="0" borderId="0" xfId="0" applyFont="1" applyAlignment="1">
      <alignment vertical="top" wrapText="1"/>
    </xf>
    <xf numFmtId="0" fontId="2" fillId="17" borderId="28" xfId="0" applyFont="1" applyFill="1" applyBorder="1" applyAlignment="1">
      <alignment horizontal="center" vertical="center" wrapText="1"/>
    </xf>
    <xf numFmtId="168" fontId="7" fillId="17" borderId="0" xfId="0" applyNumberFormat="1" applyFont="1" applyFill="1" applyBorder="1" applyAlignment="1">
      <alignment horizontal="left" vertical="center" wrapText="1"/>
    </xf>
    <xf numFmtId="0" fontId="3" fillId="0" borderId="9" xfId="21" applyFont="1" applyFill="1" applyBorder="1" applyAlignment="1">
      <alignment horizontal="left" vertical="center" wrapText="1"/>
      <protection/>
    </xf>
    <xf numFmtId="1" fontId="0" fillId="0" borderId="8" xfId="21" applyNumberFormat="1" applyFont="1" applyFill="1" applyBorder="1" applyAlignment="1">
      <alignment horizontal="left" vertical="center" wrapText="1"/>
      <protection/>
    </xf>
    <xf numFmtId="168" fontId="7" fillId="0" borderId="14" xfId="17" applyNumberFormat="1" applyFont="1" applyFill="1" applyBorder="1" applyAlignment="1">
      <alignment horizontal="left" vertical="center" wrapText="1"/>
    </xf>
    <xf numFmtId="168" fontId="7" fillId="0" borderId="5" xfId="17" applyNumberFormat="1" applyFont="1" applyFill="1" applyBorder="1" applyAlignment="1">
      <alignment horizontal="left" vertical="center" wrapText="1"/>
    </xf>
    <xf numFmtId="168" fontId="7" fillId="0" borderId="9" xfId="17" applyNumberFormat="1" applyFont="1" applyFill="1" applyBorder="1" applyAlignment="1">
      <alignment horizontal="left" vertical="center" wrapText="1"/>
    </xf>
    <xf numFmtId="0" fontId="8" fillId="15" borderId="15"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9" fillId="0" borderId="21" xfId="0" applyFont="1" applyBorder="1" applyAlignment="1">
      <alignment horizontal="center" wrapText="1"/>
    </xf>
    <xf numFmtId="0" fontId="9" fillId="0" borderId="31" xfId="0" applyFont="1" applyBorder="1" applyAlignment="1">
      <alignment horizontal="center" wrapText="1"/>
    </xf>
    <xf numFmtId="0" fontId="8"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168" fontId="8" fillId="0" borderId="21" xfId="17" applyNumberFormat="1" applyFont="1" applyFill="1" applyBorder="1" applyAlignment="1">
      <alignment horizontal="center" vertical="center" wrapText="1"/>
    </xf>
    <xf numFmtId="0" fontId="9" fillId="0" borderId="21" xfId="0" applyFont="1" applyBorder="1" applyAlignment="1">
      <alignment horizontal="center" vertical="center" wrapText="1"/>
    </xf>
    <xf numFmtId="168" fontId="8" fillId="0" borderId="32" xfId="17"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32" xfId="0" applyFont="1" applyFill="1" applyBorder="1" applyAlignment="1">
      <alignment horizontal="center" vertical="center" wrapText="1"/>
    </xf>
    <xf numFmtId="0" fontId="2" fillId="0" borderId="34"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basic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fms.bpa.gov:8130/psreports/pfms/783439/inactive\bpa_mrv2008.xnv"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klp2269\Local%20Settings\Temporary%20Internet%20Files\OLK200\provinceplus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6%20Powers\07-09%20BPA%20Solicitation%20Docs\Final%20Decision%20Excel%20Record\project's%20that%20didn't%20make%20the%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Document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ense"/>
      <sheetName val="Capital"/>
      <sheetName val="lkp"/>
    </sheetNames>
    <sheetDataSet>
      <sheetData sheetId="2">
        <row r="5">
          <cell r="A5" t="str">
            <v>198201301E</v>
          </cell>
          <cell r="B5">
            <v>2028757</v>
          </cell>
        </row>
        <row r="6">
          <cell r="A6" t="str">
            <v>198201302E</v>
          </cell>
          <cell r="B6">
            <v>217881</v>
          </cell>
        </row>
        <row r="7">
          <cell r="A7" t="str">
            <v>198201303E</v>
          </cell>
          <cell r="B7">
            <v>110036</v>
          </cell>
        </row>
        <row r="8">
          <cell r="A8" t="str">
            <v>198201304E</v>
          </cell>
          <cell r="B8">
            <v>319137</v>
          </cell>
        </row>
        <row r="9">
          <cell r="A9" t="str">
            <v>198331900E</v>
          </cell>
          <cell r="B9">
            <v>800000</v>
          </cell>
        </row>
        <row r="10">
          <cell r="A10" t="str">
            <v>198335000C</v>
          </cell>
          <cell r="B10">
            <v>500000</v>
          </cell>
        </row>
        <row r="11">
          <cell r="A11" t="str">
            <v>198335000E</v>
          </cell>
          <cell r="B11">
            <v>1974000</v>
          </cell>
        </row>
        <row r="12">
          <cell r="A12" t="str">
            <v>198335003E</v>
          </cell>
          <cell r="B12">
            <v>1816000</v>
          </cell>
        </row>
        <row r="13">
          <cell r="A13" t="str">
            <v>198343500E</v>
          </cell>
          <cell r="B13">
            <v>1018147</v>
          </cell>
        </row>
        <row r="14">
          <cell r="A14" t="str">
            <v>198343600E</v>
          </cell>
          <cell r="B14">
            <v>492405</v>
          </cell>
        </row>
        <row r="15">
          <cell r="A15" t="str">
            <v>198402100E</v>
          </cell>
          <cell r="B15">
            <v>447889</v>
          </cell>
        </row>
        <row r="16">
          <cell r="A16" t="str">
            <v>198402500E</v>
          </cell>
          <cell r="B16">
            <v>365000</v>
          </cell>
        </row>
        <row r="17">
          <cell r="A17" t="str">
            <v>198503800E</v>
          </cell>
          <cell r="B17">
            <v>870580</v>
          </cell>
        </row>
        <row r="18">
          <cell r="A18" t="str">
            <v>198506200E</v>
          </cell>
          <cell r="B18">
            <v>110551</v>
          </cell>
        </row>
        <row r="19">
          <cell r="A19" t="str">
            <v>198605000E</v>
          </cell>
          <cell r="B19">
            <v>1431916</v>
          </cell>
        </row>
        <row r="20">
          <cell r="A20" t="str">
            <v>198709900E</v>
          </cell>
          <cell r="B20">
            <v>210000</v>
          </cell>
        </row>
        <row r="21">
          <cell r="A21" t="str">
            <v>198710001E</v>
          </cell>
          <cell r="B21">
            <v>350000</v>
          </cell>
        </row>
        <row r="22">
          <cell r="A22" t="str">
            <v>198710002E</v>
          </cell>
          <cell r="B22">
            <v>300264</v>
          </cell>
        </row>
        <row r="23">
          <cell r="A23" t="str">
            <v>198712700E</v>
          </cell>
          <cell r="B23">
            <v>2239743</v>
          </cell>
        </row>
        <row r="24">
          <cell r="A24" t="str">
            <v>198802200E</v>
          </cell>
          <cell r="B24">
            <v>362164</v>
          </cell>
        </row>
        <row r="25">
          <cell r="A25" t="str">
            <v>198805301C</v>
          </cell>
          <cell r="B25">
            <v>6000000</v>
          </cell>
        </row>
        <row r="26">
          <cell r="A26" t="str">
            <v>198805303E</v>
          </cell>
          <cell r="B26">
            <v>516646</v>
          </cell>
        </row>
        <row r="27">
          <cell r="A27" t="str">
            <v>198805304E</v>
          </cell>
          <cell r="B27">
            <v>415000</v>
          </cell>
        </row>
        <row r="28">
          <cell r="A28" t="str">
            <v>198805305C</v>
          </cell>
          <cell r="B28">
            <v>30000</v>
          </cell>
        </row>
        <row r="29">
          <cell r="A29" t="str">
            <v>198805306E</v>
          </cell>
          <cell r="B29">
            <v>161305</v>
          </cell>
        </row>
        <row r="30">
          <cell r="A30" t="str">
            <v>198805307E</v>
          </cell>
          <cell r="B30">
            <v>589000</v>
          </cell>
        </row>
        <row r="31">
          <cell r="A31" t="str">
            <v>1988053XXE</v>
          </cell>
          <cell r="B31">
            <v>400000</v>
          </cell>
        </row>
        <row r="32">
          <cell r="A32" t="str">
            <v>198806400C</v>
          </cell>
          <cell r="B32">
            <v>0</v>
          </cell>
        </row>
        <row r="33">
          <cell r="A33" t="str">
            <v>198806400E</v>
          </cell>
          <cell r="B33">
            <v>1395000</v>
          </cell>
        </row>
        <row r="34">
          <cell r="A34" t="str">
            <v>198806500E</v>
          </cell>
          <cell r="B34">
            <v>951697</v>
          </cell>
        </row>
        <row r="35">
          <cell r="A35" t="str">
            <v>198810804E</v>
          </cell>
          <cell r="B35">
            <v>2315033</v>
          </cell>
        </row>
        <row r="36">
          <cell r="A36" t="str">
            <v>198811525C</v>
          </cell>
          <cell r="B36">
            <v>129400</v>
          </cell>
        </row>
        <row r="37">
          <cell r="A37" t="str">
            <v>198811525E</v>
          </cell>
          <cell r="B37">
            <v>0</v>
          </cell>
        </row>
        <row r="38">
          <cell r="A38" t="str">
            <v>198811535C</v>
          </cell>
        </row>
        <row r="39">
          <cell r="A39" t="str">
            <v>198811535E</v>
          </cell>
          <cell r="B39">
            <v>1984940</v>
          </cell>
        </row>
        <row r="40">
          <cell r="A40" t="str">
            <v>198812025E</v>
          </cell>
          <cell r="B40">
            <v>1124731</v>
          </cell>
        </row>
        <row r="41">
          <cell r="A41" t="str">
            <v>198812035E</v>
          </cell>
          <cell r="B41">
            <v>415674</v>
          </cell>
        </row>
        <row r="42">
          <cell r="A42" t="str">
            <v>198902401E</v>
          </cell>
          <cell r="B42">
            <v>306235</v>
          </cell>
        </row>
        <row r="43">
          <cell r="A43" t="str">
            <v>198902700E</v>
          </cell>
          <cell r="B43">
            <v>600000</v>
          </cell>
        </row>
        <row r="44">
          <cell r="A44" t="str">
            <v>198903500E</v>
          </cell>
          <cell r="B44">
            <v>875000</v>
          </cell>
        </row>
        <row r="45">
          <cell r="A45" t="str">
            <v>198906201E</v>
          </cell>
          <cell r="B45">
            <v>1852515</v>
          </cell>
        </row>
        <row r="46">
          <cell r="A46" t="str">
            <v>198907201E</v>
          </cell>
        </row>
        <row r="47">
          <cell r="A47" t="str">
            <v>198909600E</v>
          </cell>
          <cell r="B47">
            <v>460500</v>
          </cell>
        </row>
        <row r="48">
          <cell r="A48" t="str">
            <v>198909800E</v>
          </cell>
          <cell r="B48">
            <v>990000</v>
          </cell>
        </row>
        <row r="49">
          <cell r="A49" t="str">
            <v>198909801E</v>
          </cell>
          <cell r="B49">
            <v>125590</v>
          </cell>
        </row>
        <row r="50">
          <cell r="A50" t="str">
            <v>198909802E</v>
          </cell>
          <cell r="B50">
            <v>429841</v>
          </cell>
        </row>
        <row r="51">
          <cell r="A51" t="str">
            <v>198909803E</v>
          </cell>
          <cell r="B51">
            <v>240767</v>
          </cell>
        </row>
        <row r="52">
          <cell r="A52" t="str">
            <v>198910700E</v>
          </cell>
          <cell r="B52">
            <v>239265</v>
          </cell>
        </row>
        <row r="53">
          <cell r="A53" t="str">
            <v>199000500E</v>
          </cell>
          <cell r="B53">
            <v>572848</v>
          </cell>
        </row>
        <row r="54">
          <cell r="A54" t="str">
            <v>199000501E</v>
          </cell>
          <cell r="B54">
            <v>395129</v>
          </cell>
        </row>
        <row r="55">
          <cell r="A55" t="str">
            <v>199001800E</v>
          </cell>
          <cell r="B55">
            <v>268500</v>
          </cell>
        </row>
        <row r="56">
          <cell r="A56" t="str">
            <v>199004400E</v>
          </cell>
          <cell r="B56">
            <v>1197873</v>
          </cell>
        </row>
        <row r="57">
          <cell r="A57" t="str">
            <v>199004401E</v>
          </cell>
          <cell r="B57">
            <v>160020</v>
          </cell>
        </row>
        <row r="58">
          <cell r="A58" t="str">
            <v>199005500E</v>
          </cell>
          <cell r="B58">
            <v>589086</v>
          </cell>
        </row>
        <row r="59">
          <cell r="A59" t="str">
            <v>199007700E</v>
          </cell>
          <cell r="B59">
            <v>3770000</v>
          </cell>
        </row>
        <row r="60">
          <cell r="A60" t="str">
            <v>199008000E</v>
          </cell>
          <cell r="B60">
            <v>2431442</v>
          </cell>
        </row>
        <row r="61">
          <cell r="A61" t="str">
            <v>199008001E</v>
          </cell>
          <cell r="B61">
            <v>0</v>
          </cell>
        </row>
        <row r="62">
          <cell r="A62" t="str">
            <v>199009200E</v>
          </cell>
          <cell r="B62">
            <v>225978</v>
          </cell>
        </row>
        <row r="63">
          <cell r="A63" t="str">
            <v>199009300E</v>
          </cell>
          <cell r="B63">
            <v>98000</v>
          </cell>
        </row>
        <row r="64">
          <cell r="A64" t="str">
            <v>199101901E</v>
          </cell>
          <cell r="B64">
            <v>143942</v>
          </cell>
        </row>
        <row r="65">
          <cell r="A65" t="str">
            <v>199101903E</v>
          </cell>
          <cell r="B65">
            <v>1715000</v>
          </cell>
        </row>
        <row r="66">
          <cell r="A66" t="str">
            <v>199101904E</v>
          </cell>
          <cell r="B66">
            <v>113168</v>
          </cell>
        </row>
        <row r="67">
          <cell r="A67" t="str">
            <v>199102800E</v>
          </cell>
          <cell r="B67">
            <v>350000</v>
          </cell>
        </row>
        <row r="68">
          <cell r="A68" t="str">
            <v>199102900E</v>
          </cell>
          <cell r="B68">
            <v>356375</v>
          </cell>
        </row>
        <row r="69">
          <cell r="A69" t="str">
            <v>199104600E</v>
          </cell>
          <cell r="B69">
            <v>536000</v>
          </cell>
        </row>
        <row r="70">
          <cell r="A70" t="str">
            <v>199104700E</v>
          </cell>
          <cell r="B70">
            <v>223493</v>
          </cell>
        </row>
        <row r="71">
          <cell r="A71" t="str">
            <v>199105100E</v>
          </cell>
          <cell r="B71">
            <v>394655</v>
          </cell>
        </row>
        <row r="72">
          <cell r="A72" t="str">
            <v>199105700C</v>
          </cell>
          <cell r="B72">
            <v>53695</v>
          </cell>
        </row>
        <row r="73">
          <cell r="A73" t="str">
            <v>199106000E</v>
          </cell>
          <cell r="B73">
            <v>99250</v>
          </cell>
        </row>
        <row r="74">
          <cell r="A74" t="str">
            <v>199106100E</v>
          </cell>
          <cell r="B74">
            <v>219408</v>
          </cell>
        </row>
        <row r="75">
          <cell r="A75" t="str">
            <v>199106200C</v>
          </cell>
          <cell r="B75">
            <v>3000000</v>
          </cell>
        </row>
        <row r="76">
          <cell r="A76" t="str">
            <v>199106200E</v>
          </cell>
          <cell r="B76">
            <v>100000</v>
          </cell>
        </row>
        <row r="77">
          <cell r="A77" t="str">
            <v>199107100E</v>
          </cell>
          <cell r="B77">
            <v>455756</v>
          </cell>
        </row>
        <row r="78">
          <cell r="A78" t="str">
            <v>199107200C</v>
          </cell>
          <cell r="B78">
            <v>1500000</v>
          </cell>
        </row>
        <row r="79">
          <cell r="A79" t="str">
            <v>199107200E</v>
          </cell>
          <cell r="B79">
            <v>906638</v>
          </cell>
        </row>
        <row r="80">
          <cell r="A80" t="str">
            <v>199107300E</v>
          </cell>
          <cell r="B80">
            <v>884640</v>
          </cell>
        </row>
        <row r="81">
          <cell r="A81" t="str">
            <v>199107500C</v>
          </cell>
          <cell r="B81">
            <v>600000</v>
          </cell>
        </row>
        <row r="82">
          <cell r="A82" t="str">
            <v>199107800E</v>
          </cell>
          <cell r="B82">
            <v>100445</v>
          </cell>
        </row>
        <row r="83">
          <cell r="A83" t="str">
            <v>199200900E</v>
          </cell>
          <cell r="B83">
            <v>139590</v>
          </cell>
        </row>
        <row r="84">
          <cell r="A84" t="str">
            <v>199201000E</v>
          </cell>
          <cell r="B84">
            <v>179000</v>
          </cell>
        </row>
        <row r="85">
          <cell r="A85" t="str">
            <v>199202601E</v>
          </cell>
          <cell r="B85">
            <v>1343166</v>
          </cell>
        </row>
        <row r="86">
          <cell r="A86" t="str">
            <v>199202603E</v>
          </cell>
          <cell r="B86">
            <v>356458</v>
          </cell>
        </row>
        <row r="87">
          <cell r="A87" t="str">
            <v>199202604E</v>
          </cell>
          <cell r="B87">
            <v>949504</v>
          </cell>
        </row>
        <row r="88">
          <cell r="A88" t="str">
            <v>199204000E</v>
          </cell>
          <cell r="B88">
            <v>980000</v>
          </cell>
        </row>
        <row r="89">
          <cell r="A89" t="str">
            <v>199204800E</v>
          </cell>
          <cell r="B89">
            <v>720000</v>
          </cell>
        </row>
        <row r="90">
          <cell r="A90" t="str">
            <v>199205900E</v>
          </cell>
          <cell r="B90">
            <v>82712</v>
          </cell>
        </row>
        <row r="91">
          <cell r="A91" t="str">
            <v>199206100C</v>
          </cell>
          <cell r="B91">
            <v>5500000</v>
          </cell>
        </row>
        <row r="92">
          <cell r="A92" t="str">
            <v>199206100E</v>
          </cell>
          <cell r="B92">
            <v>1600000</v>
          </cell>
        </row>
        <row r="93">
          <cell r="A93" t="str">
            <v>199206200E</v>
          </cell>
          <cell r="B93">
            <v>1514545</v>
          </cell>
        </row>
        <row r="94">
          <cell r="A94" t="str">
            <v>199206800C</v>
          </cell>
          <cell r="B94">
            <v>1500000</v>
          </cell>
        </row>
        <row r="95">
          <cell r="A95" t="str">
            <v>199206800E</v>
          </cell>
          <cell r="B95">
            <v>620000</v>
          </cell>
        </row>
        <row r="96">
          <cell r="A96" t="str">
            <v>199302900E</v>
          </cell>
          <cell r="B96">
            <v>1884200</v>
          </cell>
        </row>
        <row r="97">
          <cell r="A97" t="str">
            <v>199303501E</v>
          </cell>
          <cell r="B97">
            <v>99570</v>
          </cell>
        </row>
        <row r="98">
          <cell r="A98" t="str">
            <v>199304000E</v>
          </cell>
          <cell r="B98">
            <v>225220</v>
          </cell>
        </row>
        <row r="99">
          <cell r="A99" t="str">
            <v>199305600E</v>
          </cell>
          <cell r="B99">
            <v>1468100</v>
          </cell>
        </row>
        <row r="100">
          <cell r="A100" t="str">
            <v>199306000E</v>
          </cell>
          <cell r="B100">
            <v>1673567</v>
          </cell>
        </row>
        <row r="101">
          <cell r="A101" t="str">
            <v>199306600C</v>
          </cell>
          <cell r="B101">
            <v>701117</v>
          </cell>
        </row>
        <row r="102">
          <cell r="A102" t="str">
            <v>199401500E</v>
          </cell>
          <cell r="B102">
            <v>1000000</v>
          </cell>
        </row>
        <row r="103">
          <cell r="A103" t="str">
            <v>199401700E</v>
          </cell>
          <cell r="B103">
            <v>1135632</v>
          </cell>
        </row>
        <row r="104">
          <cell r="A104" t="str">
            <v>199401805E</v>
          </cell>
          <cell r="B104">
            <v>280214</v>
          </cell>
        </row>
        <row r="105">
          <cell r="A105" t="str">
            <v>199401806E</v>
          </cell>
          <cell r="B105">
            <v>318417</v>
          </cell>
        </row>
        <row r="106">
          <cell r="A106" t="str">
            <v>199401807E</v>
          </cell>
          <cell r="B106">
            <v>80000</v>
          </cell>
        </row>
        <row r="107">
          <cell r="A107" t="str">
            <v>199402600E</v>
          </cell>
          <cell r="B107">
            <v>501090</v>
          </cell>
        </row>
        <row r="108">
          <cell r="A108" t="str">
            <v>199403300E</v>
          </cell>
          <cell r="B108">
            <v>1302904</v>
          </cell>
        </row>
        <row r="109">
          <cell r="A109" t="str">
            <v>199404200E</v>
          </cell>
          <cell r="B109">
            <v>383662</v>
          </cell>
        </row>
        <row r="110">
          <cell r="A110" t="str">
            <v>199404300E</v>
          </cell>
          <cell r="B110">
            <v>950000</v>
          </cell>
        </row>
        <row r="111">
          <cell r="A111" t="str">
            <v>199404400E</v>
          </cell>
          <cell r="B111">
            <v>249362</v>
          </cell>
        </row>
        <row r="112">
          <cell r="A112" t="str">
            <v>199404700E</v>
          </cell>
          <cell r="B112">
            <v>526511</v>
          </cell>
        </row>
        <row r="113">
          <cell r="A113" t="str">
            <v>199404900E</v>
          </cell>
          <cell r="B113">
            <v>1614000</v>
          </cell>
        </row>
        <row r="114">
          <cell r="A114" t="str">
            <v>199405000E</v>
          </cell>
          <cell r="B114">
            <v>245000</v>
          </cell>
        </row>
        <row r="115">
          <cell r="A115" t="str">
            <v>199405400E</v>
          </cell>
          <cell r="B115">
            <v>490750</v>
          </cell>
        </row>
        <row r="116">
          <cell r="A116" t="str">
            <v>199405900E</v>
          </cell>
          <cell r="B116">
            <v>135000</v>
          </cell>
        </row>
        <row r="117">
          <cell r="A117" t="str">
            <v>199406900E</v>
          </cell>
          <cell r="B117">
            <v>248739</v>
          </cell>
        </row>
        <row r="118">
          <cell r="A118" t="str">
            <v>199500100E</v>
          </cell>
          <cell r="B118">
            <v>429600</v>
          </cell>
        </row>
        <row r="119">
          <cell r="A119" t="str">
            <v>199500400E</v>
          </cell>
          <cell r="B119">
            <v>840000</v>
          </cell>
        </row>
        <row r="120">
          <cell r="A120" t="str">
            <v>199500900E</v>
          </cell>
          <cell r="B120">
            <v>114889</v>
          </cell>
        </row>
        <row r="121">
          <cell r="A121" t="str">
            <v>199501100E</v>
          </cell>
          <cell r="B121">
            <v>442933</v>
          </cell>
        </row>
        <row r="122">
          <cell r="A122" t="str">
            <v>199501300E</v>
          </cell>
          <cell r="B122">
            <v>183561</v>
          </cell>
        </row>
        <row r="123">
          <cell r="A123" t="str">
            <v>199501500E</v>
          </cell>
          <cell r="B123">
            <v>456899</v>
          </cell>
        </row>
        <row r="124">
          <cell r="A124" t="str">
            <v>199502700E</v>
          </cell>
          <cell r="B124">
            <v>250000</v>
          </cell>
        </row>
        <row r="125">
          <cell r="A125" t="str">
            <v>199502800E</v>
          </cell>
          <cell r="B125">
            <v>222702</v>
          </cell>
        </row>
        <row r="126">
          <cell r="A126" t="str">
            <v>199503300E</v>
          </cell>
          <cell r="B126">
            <v>95000</v>
          </cell>
        </row>
        <row r="127">
          <cell r="A127" t="str">
            <v>199505700C</v>
          </cell>
          <cell r="B127">
            <v>4300000</v>
          </cell>
        </row>
        <row r="128">
          <cell r="A128" t="str">
            <v>199505700E</v>
          </cell>
          <cell r="B128">
            <v>444602</v>
          </cell>
        </row>
        <row r="129">
          <cell r="A129" t="str">
            <v>199505701E</v>
          </cell>
          <cell r="B129">
            <v>1500</v>
          </cell>
        </row>
        <row r="130">
          <cell r="A130" t="str">
            <v>199505702E</v>
          </cell>
          <cell r="B130">
            <v>297295</v>
          </cell>
        </row>
        <row r="131">
          <cell r="A131" t="str">
            <v>199505703E</v>
          </cell>
          <cell r="B131">
            <v>81929</v>
          </cell>
        </row>
        <row r="132">
          <cell r="A132" t="str">
            <v>199506001E</v>
          </cell>
          <cell r="B132">
            <v>175000</v>
          </cell>
        </row>
        <row r="133">
          <cell r="A133" t="str">
            <v>199506325E</v>
          </cell>
          <cell r="B133">
            <v>4100251</v>
          </cell>
        </row>
        <row r="134">
          <cell r="A134" t="str">
            <v>199506335E</v>
          </cell>
          <cell r="B134">
            <v>545773</v>
          </cell>
        </row>
        <row r="135">
          <cell r="A135" t="str">
            <v>199506425E</v>
          </cell>
          <cell r="B135">
            <v>186700</v>
          </cell>
        </row>
        <row r="136">
          <cell r="A136" t="str">
            <v>199506700C</v>
          </cell>
          <cell r="B136">
            <v>6000000</v>
          </cell>
        </row>
        <row r="137">
          <cell r="A137" t="str">
            <v>1995067xxC</v>
          </cell>
        </row>
        <row r="138">
          <cell r="A138" t="str">
            <v>1995067xxE</v>
          </cell>
          <cell r="B138">
            <v>150000</v>
          </cell>
        </row>
        <row r="139">
          <cell r="A139" t="str">
            <v>199506800C</v>
          </cell>
          <cell r="B139">
            <v>0</v>
          </cell>
        </row>
        <row r="140">
          <cell r="A140" t="str">
            <v>199600500E</v>
          </cell>
          <cell r="B140">
            <v>550000</v>
          </cell>
        </row>
        <row r="141">
          <cell r="A141" t="str">
            <v>199601100E</v>
          </cell>
          <cell r="B141">
            <v>317000</v>
          </cell>
        </row>
        <row r="142">
          <cell r="A142" t="str">
            <v>199601900E</v>
          </cell>
          <cell r="B142">
            <v>264075</v>
          </cell>
        </row>
        <row r="143">
          <cell r="A143" t="str">
            <v>199602000E</v>
          </cell>
          <cell r="B143">
            <v>828535</v>
          </cell>
        </row>
        <row r="144">
          <cell r="A144" t="str">
            <v>199602100E</v>
          </cell>
          <cell r="B144">
            <v>16885</v>
          </cell>
        </row>
        <row r="145">
          <cell r="A145" t="str">
            <v>199603401C</v>
          </cell>
          <cell r="B145">
            <v>0</v>
          </cell>
        </row>
        <row r="146">
          <cell r="A146" t="str">
            <v>199603401E</v>
          </cell>
        </row>
        <row r="147">
          <cell r="A147" t="str">
            <v>199603501E</v>
          </cell>
          <cell r="B147">
            <v>388600</v>
          </cell>
        </row>
        <row r="148">
          <cell r="A148" t="str">
            <v>199604000E</v>
          </cell>
          <cell r="B148">
            <v>2288859</v>
          </cell>
        </row>
        <row r="149">
          <cell r="A149" t="str">
            <v>199604200E</v>
          </cell>
          <cell r="B149">
            <v>0</v>
          </cell>
        </row>
        <row r="150">
          <cell r="A150" t="str">
            <v>199604300E</v>
          </cell>
          <cell r="B150">
            <v>923887</v>
          </cell>
        </row>
        <row r="151">
          <cell r="A151" t="str">
            <v>199604601E</v>
          </cell>
          <cell r="B151">
            <v>277617</v>
          </cell>
        </row>
        <row r="152">
          <cell r="A152" t="str">
            <v>199606700E</v>
          </cell>
          <cell r="B152">
            <v>767200</v>
          </cell>
        </row>
        <row r="153">
          <cell r="A153" t="str">
            <v>199607000E</v>
          </cell>
          <cell r="B153">
            <v>127133</v>
          </cell>
        </row>
        <row r="154">
          <cell r="A154" t="str">
            <v>199607702E</v>
          </cell>
          <cell r="B154">
            <v>252638</v>
          </cell>
        </row>
        <row r="155">
          <cell r="A155" t="str">
            <v>199607703E</v>
          </cell>
          <cell r="B155">
            <v>420000</v>
          </cell>
        </row>
        <row r="156">
          <cell r="A156" t="str">
            <v>199607705E</v>
          </cell>
          <cell r="B156">
            <v>320987</v>
          </cell>
        </row>
        <row r="157">
          <cell r="A157" t="str">
            <v>199608000E</v>
          </cell>
          <cell r="B157">
            <v>426000</v>
          </cell>
        </row>
        <row r="158">
          <cell r="A158" t="str">
            <v>199608300E</v>
          </cell>
          <cell r="B158">
            <v>190000</v>
          </cell>
        </row>
        <row r="159">
          <cell r="A159" t="str">
            <v>199608600E</v>
          </cell>
          <cell r="B159">
            <v>103626</v>
          </cell>
        </row>
        <row r="160">
          <cell r="A160" t="str">
            <v>199608701E</v>
          </cell>
          <cell r="B160">
            <v>75912</v>
          </cell>
        </row>
        <row r="161">
          <cell r="A161" t="str">
            <v>199608702E</v>
          </cell>
          <cell r="B161">
            <v>100000</v>
          </cell>
        </row>
        <row r="162">
          <cell r="A162" t="str">
            <v>199609400E</v>
          </cell>
          <cell r="B162">
            <v>289225</v>
          </cell>
        </row>
        <row r="163">
          <cell r="A163" t="str">
            <v>199700100E</v>
          </cell>
          <cell r="B163">
            <v>509000</v>
          </cell>
        </row>
        <row r="164">
          <cell r="A164" t="str">
            <v>199700400E</v>
          </cell>
          <cell r="B164">
            <v>540000</v>
          </cell>
        </row>
        <row r="165">
          <cell r="A165" t="str">
            <v>199700900E</v>
          </cell>
          <cell r="B165">
            <v>0</v>
          </cell>
        </row>
        <row r="166">
          <cell r="A166" t="str">
            <v>199701100E</v>
          </cell>
          <cell r="B166">
            <v>302648</v>
          </cell>
        </row>
        <row r="167">
          <cell r="A167" t="str">
            <v>199701325E</v>
          </cell>
          <cell r="B167">
            <v>2597942</v>
          </cell>
        </row>
        <row r="168">
          <cell r="A168" t="str">
            <v>199701335E</v>
          </cell>
          <cell r="B168">
            <v>0</v>
          </cell>
        </row>
        <row r="169">
          <cell r="A169" t="str">
            <v>199701501E</v>
          </cell>
          <cell r="B169">
            <v>263246</v>
          </cell>
        </row>
        <row r="170">
          <cell r="A170" t="str">
            <v>199701900E</v>
          </cell>
          <cell r="B170">
            <v>333542</v>
          </cell>
        </row>
        <row r="171">
          <cell r="A171" t="str">
            <v>199702300E</v>
          </cell>
          <cell r="B171">
            <v>500000</v>
          </cell>
        </row>
        <row r="172">
          <cell r="A172" t="str">
            <v>199702400E</v>
          </cell>
          <cell r="B172">
            <v>470000</v>
          </cell>
        </row>
        <row r="173">
          <cell r="A173" t="str">
            <v>199703000E</v>
          </cell>
          <cell r="B173">
            <v>401789</v>
          </cell>
        </row>
        <row r="174">
          <cell r="A174" t="str">
            <v>199703800E</v>
          </cell>
          <cell r="B174">
            <v>308447</v>
          </cell>
        </row>
        <row r="175">
          <cell r="A175" t="str">
            <v>199705100C</v>
          </cell>
          <cell r="B175">
            <v>1728704</v>
          </cell>
        </row>
        <row r="176">
          <cell r="A176" t="str">
            <v>199705100E</v>
          </cell>
          <cell r="B176">
            <v>0</v>
          </cell>
        </row>
        <row r="177">
          <cell r="A177" t="str">
            <v>199705600E</v>
          </cell>
          <cell r="B177">
            <v>397414</v>
          </cell>
        </row>
        <row r="178">
          <cell r="A178" t="str">
            <v>199705900C</v>
          </cell>
          <cell r="B178">
            <v>0</v>
          </cell>
        </row>
        <row r="179">
          <cell r="A179" t="str">
            <v>199706000E</v>
          </cell>
          <cell r="B179">
            <v>140000</v>
          </cell>
        </row>
        <row r="180">
          <cell r="A180" t="str">
            <v>199800200E</v>
          </cell>
          <cell r="B180">
            <v>320806</v>
          </cell>
        </row>
        <row r="181">
          <cell r="A181" t="str">
            <v>199800300E</v>
          </cell>
          <cell r="B181">
            <v>215563</v>
          </cell>
        </row>
        <row r="182">
          <cell r="A182" t="str">
            <v>199800401E</v>
          </cell>
          <cell r="B182">
            <v>135000</v>
          </cell>
        </row>
        <row r="183">
          <cell r="A183" t="str">
            <v>199800702E</v>
          </cell>
          <cell r="B183">
            <v>581215</v>
          </cell>
        </row>
        <row r="184">
          <cell r="A184" t="str">
            <v>199800703E</v>
          </cell>
          <cell r="B184">
            <v>684454</v>
          </cell>
        </row>
        <row r="185">
          <cell r="A185" t="str">
            <v>199800704E</v>
          </cell>
          <cell r="B185">
            <v>206048</v>
          </cell>
        </row>
        <row r="186">
          <cell r="A186" t="str">
            <v>199801001E</v>
          </cell>
          <cell r="B186">
            <v>723718</v>
          </cell>
        </row>
        <row r="187">
          <cell r="A187" t="str">
            <v>199801003E</v>
          </cell>
          <cell r="B187">
            <v>52000</v>
          </cell>
        </row>
        <row r="188">
          <cell r="A188" t="str">
            <v>199801004E</v>
          </cell>
          <cell r="B188">
            <v>307176</v>
          </cell>
        </row>
        <row r="189">
          <cell r="A189" t="str">
            <v>199801005E</v>
          </cell>
          <cell r="B189">
            <v>729635</v>
          </cell>
        </row>
        <row r="190">
          <cell r="A190" t="str">
            <v>199801006E</v>
          </cell>
          <cell r="B190">
            <v>175718</v>
          </cell>
        </row>
        <row r="191">
          <cell r="A191" t="str">
            <v>199801400E</v>
          </cell>
          <cell r="B191">
            <v>1820600</v>
          </cell>
        </row>
        <row r="192">
          <cell r="A192" t="str">
            <v>199801600E</v>
          </cell>
          <cell r="B192">
            <v>880000</v>
          </cell>
        </row>
        <row r="193">
          <cell r="A193" t="str">
            <v>199801700E</v>
          </cell>
          <cell r="B193">
            <v>105134</v>
          </cell>
        </row>
        <row r="194">
          <cell r="A194" t="str">
            <v>199801800C</v>
          </cell>
          <cell r="B194">
            <v>477966</v>
          </cell>
        </row>
        <row r="195">
          <cell r="A195" t="str">
            <v>199801900E</v>
          </cell>
          <cell r="B195">
            <v>659452</v>
          </cell>
        </row>
        <row r="196">
          <cell r="A196" t="str">
            <v>199802000E</v>
          </cell>
          <cell r="B196">
            <v>174250</v>
          </cell>
        </row>
        <row r="197">
          <cell r="A197" t="str">
            <v>199802100E</v>
          </cell>
          <cell r="B197">
            <v>699626</v>
          </cell>
        </row>
        <row r="198">
          <cell r="A198" t="str">
            <v>199802200E</v>
          </cell>
          <cell r="B198">
            <v>210772</v>
          </cell>
        </row>
        <row r="199">
          <cell r="A199" t="str">
            <v>199802800E</v>
          </cell>
          <cell r="B199">
            <v>130560</v>
          </cell>
        </row>
        <row r="200">
          <cell r="A200" t="str">
            <v>199803100E</v>
          </cell>
          <cell r="B200">
            <v>200000</v>
          </cell>
        </row>
        <row r="201">
          <cell r="A201" t="str">
            <v>199803300E</v>
          </cell>
          <cell r="B201">
            <v>415046</v>
          </cell>
        </row>
        <row r="202">
          <cell r="A202" t="str">
            <v>199900301E</v>
          </cell>
          <cell r="B202">
            <v>779586</v>
          </cell>
        </row>
        <row r="203">
          <cell r="A203" t="str">
            <v>199901000E</v>
          </cell>
          <cell r="B203">
            <v>23500</v>
          </cell>
        </row>
        <row r="204">
          <cell r="A204" t="str">
            <v>199901300E</v>
          </cell>
          <cell r="B204">
            <v>221314</v>
          </cell>
        </row>
        <row r="205">
          <cell r="A205" t="str">
            <v>199901400E</v>
          </cell>
          <cell r="B205">
            <v>206500</v>
          </cell>
        </row>
        <row r="206">
          <cell r="A206" t="str">
            <v>199901500E</v>
          </cell>
          <cell r="B206">
            <v>188324</v>
          </cell>
        </row>
        <row r="207">
          <cell r="A207" t="str">
            <v>199901600E</v>
          </cell>
          <cell r="B207">
            <v>237759</v>
          </cell>
        </row>
        <row r="208">
          <cell r="A208" t="str">
            <v>199901700E</v>
          </cell>
          <cell r="B208">
            <v>466794</v>
          </cell>
        </row>
        <row r="209">
          <cell r="A209" t="str">
            <v>199901900E</v>
          </cell>
          <cell r="B209">
            <v>170000</v>
          </cell>
        </row>
        <row r="210">
          <cell r="A210" t="str">
            <v>199902000E</v>
          </cell>
          <cell r="B210">
            <v>100000</v>
          </cell>
        </row>
        <row r="211">
          <cell r="A211" t="str">
            <v>199902400E</v>
          </cell>
          <cell r="B211">
            <v>0</v>
          </cell>
        </row>
        <row r="212">
          <cell r="A212" t="str">
            <v>199902500E</v>
          </cell>
          <cell r="B212">
            <v>235000</v>
          </cell>
        </row>
        <row r="213">
          <cell r="A213" t="str">
            <v>199903200E</v>
          </cell>
          <cell r="B213">
            <v>0</v>
          </cell>
        </row>
        <row r="214">
          <cell r="A214" t="str">
            <v>200000100E</v>
          </cell>
          <cell r="B214">
            <v>185000</v>
          </cell>
        </row>
        <row r="215">
          <cell r="A215" t="str">
            <v>200000400E</v>
          </cell>
          <cell r="B215">
            <v>62000</v>
          </cell>
        </row>
        <row r="216">
          <cell r="A216" t="str">
            <v>2000007XXE</v>
          </cell>
        </row>
        <row r="217">
          <cell r="A217" t="str">
            <v>200000900E</v>
          </cell>
          <cell r="B217">
            <v>146842</v>
          </cell>
        </row>
        <row r="218">
          <cell r="A218" t="str">
            <v>200001200E</v>
          </cell>
          <cell r="B218">
            <v>263888</v>
          </cell>
        </row>
        <row r="219">
          <cell r="A219" t="str">
            <v>200001400E</v>
          </cell>
          <cell r="B219">
            <v>204465</v>
          </cell>
        </row>
        <row r="220">
          <cell r="A220" t="str">
            <v>200001500E</v>
          </cell>
          <cell r="B220">
            <v>130970</v>
          </cell>
        </row>
        <row r="221">
          <cell r="A221" t="str">
            <v>200001600E</v>
          </cell>
          <cell r="B221">
            <v>91000</v>
          </cell>
        </row>
        <row r="222">
          <cell r="A222" t="str">
            <v>200001700E</v>
          </cell>
          <cell r="B222">
            <v>400000</v>
          </cell>
        </row>
        <row r="223">
          <cell r="A223" t="str">
            <v>200001900E</v>
          </cell>
          <cell r="B223">
            <v>126500</v>
          </cell>
        </row>
        <row r="224">
          <cell r="A224" t="str">
            <v>200002100E</v>
          </cell>
          <cell r="B224">
            <v>48000</v>
          </cell>
        </row>
        <row r="225">
          <cell r="A225" t="str">
            <v>200002600E</v>
          </cell>
          <cell r="B225">
            <v>304926</v>
          </cell>
        </row>
        <row r="226">
          <cell r="A226" t="str">
            <v>200002700E</v>
          </cell>
          <cell r="B226">
            <v>324690</v>
          </cell>
        </row>
        <row r="227">
          <cell r="A227" t="str">
            <v>200002800E</v>
          </cell>
          <cell r="B227">
            <v>82913</v>
          </cell>
        </row>
        <row r="228">
          <cell r="A228" t="str">
            <v>200003100E</v>
          </cell>
          <cell r="B228">
            <v>244544</v>
          </cell>
        </row>
        <row r="229">
          <cell r="A229" t="str">
            <v>200003300E</v>
          </cell>
          <cell r="B229">
            <v>117127</v>
          </cell>
        </row>
        <row r="230">
          <cell r="A230" t="str">
            <v>200003400E</v>
          </cell>
          <cell r="B230">
            <v>0</v>
          </cell>
        </row>
        <row r="231">
          <cell r="A231" t="str">
            <v>200003500E</v>
          </cell>
          <cell r="B231">
            <v>307630</v>
          </cell>
        </row>
        <row r="232">
          <cell r="A232" t="str">
            <v>200003600E</v>
          </cell>
          <cell r="B232">
            <v>80096</v>
          </cell>
        </row>
        <row r="233">
          <cell r="A233" t="str">
            <v>200003800C</v>
          </cell>
          <cell r="B233">
            <v>0</v>
          </cell>
        </row>
        <row r="234">
          <cell r="A234" t="str">
            <v>200003900E</v>
          </cell>
          <cell r="B234">
            <v>522546</v>
          </cell>
        </row>
        <row r="235">
          <cell r="A235" t="str">
            <v>200100300E</v>
          </cell>
          <cell r="B235">
            <v>200000</v>
          </cell>
        </row>
        <row r="236">
          <cell r="A236" t="str">
            <v>200100500E</v>
          </cell>
          <cell r="B236">
            <v>200000</v>
          </cell>
        </row>
        <row r="237">
          <cell r="A237" t="str">
            <v>200102000E</v>
          </cell>
          <cell r="B237">
            <v>152673</v>
          </cell>
        </row>
        <row r="238">
          <cell r="A238" t="str">
            <v>200102100E</v>
          </cell>
          <cell r="B238">
            <v>77884</v>
          </cell>
        </row>
        <row r="239">
          <cell r="A239" t="str">
            <v>200102200E</v>
          </cell>
          <cell r="B239">
            <v>0</v>
          </cell>
        </row>
        <row r="240">
          <cell r="A240" t="str">
            <v>200102500E</v>
          </cell>
          <cell r="B240">
            <v>202000</v>
          </cell>
        </row>
        <row r="241">
          <cell r="A241" t="str">
            <v>200102700E</v>
          </cell>
          <cell r="B241">
            <v>89000</v>
          </cell>
        </row>
        <row r="242">
          <cell r="A242" t="str">
            <v>200102800E</v>
          </cell>
          <cell r="B242">
            <v>419000</v>
          </cell>
        </row>
        <row r="243">
          <cell r="A243" t="str">
            <v>200102900E</v>
          </cell>
          <cell r="B243">
            <v>80375</v>
          </cell>
        </row>
        <row r="244">
          <cell r="A244" t="str">
            <v>200103000E</v>
          </cell>
          <cell r="B244">
            <v>0</v>
          </cell>
        </row>
        <row r="245">
          <cell r="A245" t="str">
            <v>200103100E</v>
          </cell>
          <cell r="B245">
            <v>45000</v>
          </cell>
        </row>
        <row r="246">
          <cell r="A246" t="str">
            <v>200103200E</v>
          </cell>
          <cell r="B246">
            <v>308874</v>
          </cell>
        </row>
        <row r="247">
          <cell r="A247" t="str">
            <v>200103300C</v>
          </cell>
          <cell r="B247">
            <v>2090000</v>
          </cell>
        </row>
        <row r="248">
          <cell r="A248" t="str">
            <v>200103300E</v>
          </cell>
          <cell r="B248">
            <v>300000</v>
          </cell>
        </row>
        <row r="249">
          <cell r="A249" t="str">
            <v>200103400E</v>
          </cell>
          <cell r="B249">
            <v>250000</v>
          </cell>
        </row>
        <row r="250">
          <cell r="A250" t="str">
            <v>200104101E</v>
          </cell>
          <cell r="B250">
            <v>146635</v>
          </cell>
        </row>
        <row r="251">
          <cell r="A251" t="str">
            <v>200104600C</v>
          </cell>
          <cell r="B251">
            <v>1690425</v>
          </cell>
        </row>
        <row r="252">
          <cell r="A252" t="str">
            <v>200104900E</v>
          </cell>
          <cell r="B252">
            <v>0</v>
          </cell>
        </row>
        <row r="253">
          <cell r="A253" t="str">
            <v>200105300E</v>
          </cell>
          <cell r="B253">
            <v>294949</v>
          </cell>
        </row>
        <row r="254">
          <cell r="A254" t="str">
            <v>200105500E</v>
          </cell>
          <cell r="B254">
            <v>158500</v>
          </cell>
        </row>
        <row r="255">
          <cell r="A255" t="str">
            <v>200200200E</v>
          </cell>
          <cell r="B255">
            <v>700000</v>
          </cell>
        </row>
        <row r="256">
          <cell r="A256" t="str">
            <v>200200300C</v>
          </cell>
          <cell r="B256">
            <v>8900000</v>
          </cell>
        </row>
        <row r="257">
          <cell r="A257" t="str">
            <v>200200400E</v>
          </cell>
          <cell r="B257">
            <v>0</v>
          </cell>
        </row>
        <row r="258">
          <cell r="A258" t="str">
            <v>200200600E</v>
          </cell>
          <cell r="B258">
            <v>175487</v>
          </cell>
        </row>
        <row r="259">
          <cell r="A259" t="str">
            <v>200200700E</v>
          </cell>
          <cell r="B259">
            <v>0</v>
          </cell>
        </row>
        <row r="260">
          <cell r="A260" t="str">
            <v>200200800E</v>
          </cell>
          <cell r="B260">
            <v>259973</v>
          </cell>
        </row>
        <row r="261">
          <cell r="A261" t="str">
            <v>200201100E</v>
          </cell>
          <cell r="B261">
            <v>465548</v>
          </cell>
        </row>
        <row r="262">
          <cell r="A262" t="str">
            <v>200201301E</v>
          </cell>
          <cell r="B262">
            <v>5000000</v>
          </cell>
        </row>
        <row r="263">
          <cell r="A263" t="str">
            <v>200201400E</v>
          </cell>
          <cell r="B263">
            <v>235000</v>
          </cell>
        </row>
        <row r="264">
          <cell r="A264" t="str">
            <v>200201500E</v>
          </cell>
          <cell r="B264">
            <v>68337</v>
          </cell>
        </row>
        <row r="265">
          <cell r="A265" t="str">
            <v>200201600E</v>
          </cell>
          <cell r="B265">
            <v>107971</v>
          </cell>
        </row>
        <row r="266">
          <cell r="A266" t="str">
            <v>200201800E</v>
          </cell>
          <cell r="B266">
            <v>0</v>
          </cell>
        </row>
        <row r="267">
          <cell r="A267" t="str">
            <v>200201900E</v>
          </cell>
          <cell r="B267">
            <v>70160</v>
          </cell>
        </row>
        <row r="268">
          <cell r="A268" t="str">
            <v>200202000E</v>
          </cell>
          <cell r="B268">
            <v>2783</v>
          </cell>
        </row>
        <row r="269">
          <cell r="A269" t="str">
            <v>200202501C</v>
          </cell>
          <cell r="B269">
            <v>880000</v>
          </cell>
        </row>
        <row r="270">
          <cell r="A270" t="str">
            <v>200202600E</v>
          </cell>
          <cell r="B270">
            <v>79657</v>
          </cell>
        </row>
        <row r="271">
          <cell r="A271" t="str">
            <v>200202700E</v>
          </cell>
          <cell r="B271">
            <v>0</v>
          </cell>
        </row>
        <row r="272">
          <cell r="A272" t="str">
            <v>200202900E</v>
          </cell>
          <cell r="B272">
            <v>0</v>
          </cell>
        </row>
        <row r="273">
          <cell r="A273" t="str">
            <v>200203000E</v>
          </cell>
          <cell r="B273">
            <v>177000</v>
          </cell>
        </row>
        <row r="274">
          <cell r="A274" t="str">
            <v>200203100E</v>
          </cell>
          <cell r="B274">
            <v>337000</v>
          </cell>
        </row>
        <row r="275">
          <cell r="A275" t="str">
            <v>200203200E</v>
          </cell>
          <cell r="B275">
            <v>131000</v>
          </cell>
        </row>
        <row r="276">
          <cell r="A276" t="str">
            <v>200203300E</v>
          </cell>
          <cell r="B276">
            <v>59150</v>
          </cell>
        </row>
        <row r="277">
          <cell r="A277" t="str">
            <v>200203400E</v>
          </cell>
          <cell r="B277">
            <v>79657</v>
          </cell>
        </row>
        <row r="278">
          <cell r="A278" t="str">
            <v>200203500E</v>
          </cell>
          <cell r="B278">
            <v>79657</v>
          </cell>
        </row>
        <row r="279">
          <cell r="A279" t="str">
            <v>200203600E</v>
          </cell>
          <cell r="B279">
            <v>0</v>
          </cell>
        </row>
        <row r="280">
          <cell r="A280" t="str">
            <v>200203700E</v>
          </cell>
          <cell r="B280">
            <v>237000</v>
          </cell>
        </row>
        <row r="281">
          <cell r="A281" t="str">
            <v>200204300E</v>
          </cell>
          <cell r="B281">
            <v>0</v>
          </cell>
        </row>
        <row r="282">
          <cell r="A282" t="str">
            <v>200204500C</v>
          </cell>
          <cell r="B282">
            <v>2156151</v>
          </cell>
        </row>
        <row r="283">
          <cell r="A283" t="str">
            <v>200204700E</v>
          </cell>
          <cell r="B283">
            <v>0</v>
          </cell>
        </row>
        <row r="284">
          <cell r="A284" t="str">
            <v>200204900E</v>
          </cell>
          <cell r="B284">
            <v>170000</v>
          </cell>
        </row>
        <row r="285">
          <cell r="A285" t="str">
            <v>200205000E</v>
          </cell>
          <cell r="B285">
            <v>241000</v>
          </cell>
        </row>
        <row r="286">
          <cell r="A286" t="str">
            <v>200205300E</v>
          </cell>
          <cell r="B286">
            <v>213000</v>
          </cell>
        </row>
        <row r="287">
          <cell r="A287" t="str">
            <v>200205400E</v>
          </cell>
          <cell r="B287">
            <v>128400</v>
          </cell>
        </row>
        <row r="288">
          <cell r="A288" t="str">
            <v>200205700C</v>
          </cell>
          <cell r="B288">
            <v>0</v>
          </cell>
        </row>
        <row r="289">
          <cell r="A289" t="str">
            <v>200205900E</v>
          </cell>
          <cell r="B289">
            <v>160373</v>
          </cell>
        </row>
        <row r="290">
          <cell r="A290" t="str">
            <v>200206000E</v>
          </cell>
          <cell r="B290">
            <v>326646</v>
          </cell>
        </row>
        <row r="291">
          <cell r="A291" t="str">
            <v>200206100E</v>
          </cell>
          <cell r="B291">
            <v>200000</v>
          </cell>
        </row>
        <row r="292">
          <cell r="A292" t="str">
            <v>200206800E</v>
          </cell>
          <cell r="B292">
            <v>303831</v>
          </cell>
        </row>
        <row r="293">
          <cell r="A293" t="str">
            <v>200206900E</v>
          </cell>
          <cell r="B293">
            <v>162896</v>
          </cell>
        </row>
        <row r="294">
          <cell r="A294" t="str">
            <v>200207000E</v>
          </cell>
          <cell r="B294">
            <v>334028</v>
          </cell>
        </row>
        <row r="295">
          <cell r="A295" t="str">
            <v>200207200E</v>
          </cell>
          <cell r="B295">
            <v>393118</v>
          </cell>
        </row>
        <row r="296">
          <cell r="A296" t="str">
            <v>200207300E</v>
          </cell>
          <cell r="B296">
            <v>176404</v>
          </cell>
        </row>
        <row r="297">
          <cell r="A297" t="str">
            <v>200207400E</v>
          </cell>
          <cell r="B297">
            <v>221048</v>
          </cell>
        </row>
        <row r="298">
          <cell r="A298" t="str">
            <v>200207600E</v>
          </cell>
        </row>
        <row r="299">
          <cell r="A299" t="str">
            <v>200300100C</v>
          </cell>
          <cell r="B299">
            <v>800000</v>
          </cell>
        </row>
        <row r="300">
          <cell r="A300" t="str">
            <v>200300500E</v>
          </cell>
          <cell r="B300">
            <v>100000</v>
          </cell>
        </row>
        <row r="301">
          <cell r="A301" t="str">
            <v>200300600E</v>
          </cell>
          <cell r="B301">
            <v>80000</v>
          </cell>
        </row>
        <row r="302">
          <cell r="A302" t="str">
            <v>200300700E</v>
          </cell>
          <cell r="B302">
            <v>625000</v>
          </cell>
        </row>
        <row r="303">
          <cell r="A303" t="str">
            <v>200300800E</v>
          </cell>
          <cell r="B303">
            <v>70000</v>
          </cell>
        </row>
        <row r="304">
          <cell r="A304" t="str">
            <v>200300900E</v>
          </cell>
          <cell r="B304">
            <v>250000</v>
          </cell>
        </row>
        <row r="305">
          <cell r="A305" t="str">
            <v>200301000E</v>
          </cell>
          <cell r="B305">
            <v>606000</v>
          </cell>
        </row>
        <row r="306">
          <cell r="A306" t="str">
            <v>200301100E</v>
          </cell>
          <cell r="B306">
            <v>1000000</v>
          </cell>
        </row>
        <row r="307">
          <cell r="A307" t="str">
            <v>200301200E</v>
          </cell>
          <cell r="B307">
            <v>253430</v>
          </cell>
        </row>
        <row r="308">
          <cell r="A308" t="str">
            <v>200301300E</v>
          </cell>
          <cell r="B308">
            <v>325348</v>
          </cell>
        </row>
        <row r="309">
          <cell r="A309" t="str">
            <v>200301500E</v>
          </cell>
          <cell r="B309">
            <v>96000</v>
          </cell>
        </row>
        <row r="310">
          <cell r="A310" t="str">
            <v>200301700E</v>
          </cell>
          <cell r="B310">
            <v>2840000</v>
          </cell>
        </row>
        <row r="311">
          <cell r="A311" t="str">
            <v>200301800C</v>
          </cell>
          <cell r="B311">
            <v>167000</v>
          </cell>
        </row>
        <row r="312">
          <cell r="A312" t="str">
            <v>200301900C</v>
          </cell>
          <cell r="B312">
            <v>0</v>
          </cell>
        </row>
        <row r="313">
          <cell r="A313" t="str">
            <v>200302100E</v>
          </cell>
          <cell r="B313">
            <v>361585</v>
          </cell>
        </row>
        <row r="314">
          <cell r="A314" t="str">
            <v>200302200E</v>
          </cell>
          <cell r="B314">
            <v>763482</v>
          </cell>
        </row>
        <row r="315">
          <cell r="A315" t="str">
            <v>200302300C</v>
          </cell>
          <cell r="B315">
            <v>1825000</v>
          </cell>
        </row>
        <row r="316">
          <cell r="A316" t="str">
            <v>200302600E</v>
          </cell>
          <cell r="B316">
            <v>127461</v>
          </cell>
        </row>
        <row r="317">
          <cell r="A317" t="str">
            <v>200302900E</v>
          </cell>
          <cell r="B317">
            <v>49000</v>
          </cell>
        </row>
        <row r="318">
          <cell r="A318" t="str">
            <v>200303000C</v>
          </cell>
          <cell r="B318">
            <v>712000</v>
          </cell>
        </row>
        <row r="319">
          <cell r="A319" t="str">
            <v>200303100C</v>
          </cell>
          <cell r="B319">
            <v>3086090</v>
          </cell>
        </row>
        <row r="320">
          <cell r="A320" t="str">
            <v>200303600E</v>
          </cell>
          <cell r="B320">
            <v>968802</v>
          </cell>
        </row>
        <row r="321">
          <cell r="A321" t="str">
            <v>200303800E</v>
          </cell>
          <cell r="B321">
            <v>288000</v>
          </cell>
        </row>
        <row r="322">
          <cell r="A322" t="str">
            <v>200303900E</v>
          </cell>
          <cell r="B322">
            <v>448728</v>
          </cell>
        </row>
        <row r="323">
          <cell r="A323" t="str">
            <v>200304100E</v>
          </cell>
          <cell r="B323">
            <v>1200000</v>
          </cell>
        </row>
        <row r="324">
          <cell r="A324" t="str">
            <v>200304700E</v>
          </cell>
          <cell r="B324">
            <v>350000</v>
          </cell>
        </row>
        <row r="325">
          <cell r="A325" t="str">
            <v>200305000E</v>
          </cell>
          <cell r="B325">
            <v>254184</v>
          </cell>
        </row>
        <row r="326">
          <cell r="A326" t="str">
            <v>200305400E</v>
          </cell>
          <cell r="B326">
            <v>277000</v>
          </cell>
        </row>
        <row r="327">
          <cell r="A327" t="str">
            <v>200305800E</v>
          </cell>
          <cell r="B327">
            <v>0</v>
          </cell>
        </row>
        <row r="328">
          <cell r="A328" t="str">
            <v>200306000E</v>
          </cell>
          <cell r="B328">
            <v>140000</v>
          </cell>
        </row>
        <row r="329">
          <cell r="A329" t="str">
            <v>200306200E</v>
          </cell>
          <cell r="B329">
            <v>568341</v>
          </cell>
        </row>
        <row r="330">
          <cell r="A330" t="str">
            <v>200306300E</v>
          </cell>
          <cell r="B330">
            <v>391422</v>
          </cell>
        </row>
        <row r="331">
          <cell r="A331" t="str">
            <v>200306500E</v>
          </cell>
          <cell r="B331">
            <v>305000</v>
          </cell>
        </row>
        <row r="332">
          <cell r="A332" t="str">
            <v>200307200E</v>
          </cell>
          <cell r="B332">
            <v>0</v>
          </cell>
        </row>
        <row r="333">
          <cell r="A333" t="str">
            <v>200311400E</v>
          </cell>
          <cell r="B333">
            <v>1500000</v>
          </cell>
        </row>
        <row r="334">
          <cell r="A334" t="str">
            <v>200400200E</v>
          </cell>
          <cell r="B334">
            <v>120000</v>
          </cell>
        </row>
        <row r="335">
          <cell r="A335" t="str">
            <v>200500100E</v>
          </cell>
          <cell r="B335">
            <v>350000</v>
          </cell>
        </row>
        <row r="336">
          <cell r="A336" t="str">
            <v>200500200C</v>
          </cell>
          <cell r="B336">
            <v>1500000</v>
          </cell>
        </row>
        <row r="337">
          <cell r="A337" t="str">
            <v>200500200E</v>
          </cell>
          <cell r="B337">
            <v>280000</v>
          </cell>
        </row>
        <row r="338">
          <cell r="A338" t="str">
            <v>200501100E</v>
          </cell>
        </row>
        <row r="339">
          <cell r="A339" t="str">
            <v>200501200E</v>
          </cell>
          <cell r="B339">
            <v>250000</v>
          </cell>
        </row>
        <row r="340">
          <cell r="A340" t="str">
            <v>200600100E</v>
          </cell>
          <cell r="B340">
            <v>58999</v>
          </cell>
        </row>
        <row r="341">
          <cell r="A341" t="str">
            <v>200600200E</v>
          </cell>
          <cell r="B341">
            <v>200000</v>
          </cell>
        </row>
        <row r="342">
          <cell r="A342" t="str">
            <v>200600300E</v>
          </cell>
          <cell r="B342">
            <v>228000</v>
          </cell>
        </row>
        <row r="343">
          <cell r="A343" t="str">
            <v>200600400E</v>
          </cell>
          <cell r="B343">
            <v>342000</v>
          </cell>
        </row>
        <row r="344">
          <cell r="A344" t="str">
            <v>200600500E</v>
          </cell>
          <cell r="B344">
            <v>175000</v>
          </cell>
        </row>
        <row r="345">
          <cell r="A345" t="str">
            <v>200600600E</v>
          </cell>
          <cell r="B345">
            <v>187000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 that didn't make tab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G13"/>
  <sheetViews>
    <sheetView workbookViewId="0" topLeftCell="A1">
      <selection activeCell="A4" sqref="A4:D13"/>
    </sheetView>
  </sheetViews>
  <sheetFormatPr defaultColWidth="9.140625" defaultRowHeight="12.75"/>
  <cols>
    <col min="1" max="1" width="36.421875" style="0" customWidth="1"/>
    <col min="2" max="2" width="20.421875" style="0" customWidth="1"/>
    <col min="3" max="3" width="17.57421875" style="0" customWidth="1"/>
    <col min="7" max="7" width="9.7109375" style="0" bestFit="1" customWidth="1"/>
  </cols>
  <sheetData>
    <row r="4" spans="2:4" ht="63.75">
      <c r="B4" s="155" t="s">
        <v>1236</v>
      </c>
      <c r="C4" s="155" t="s">
        <v>1237</v>
      </c>
      <c r="D4" s="155" t="s">
        <v>978</v>
      </c>
    </row>
    <row r="5" spans="1:4" ht="12.75">
      <c r="A5" s="152" t="s">
        <v>970</v>
      </c>
      <c r="B5" s="151">
        <v>7201330.26</v>
      </c>
      <c r="C5" s="151">
        <v>8906251.26</v>
      </c>
      <c r="D5" s="154">
        <v>23</v>
      </c>
    </row>
    <row r="6" spans="1:4" ht="12.75">
      <c r="A6" s="152" t="s">
        <v>971</v>
      </c>
      <c r="B6" s="151">
        <v>3736267</v>
      </c>
      <c r="C6" s="151">
        <v>5881759</v>
      </c>
      <c r="D6" s="154">
        <v>33</v>
      </c>
    </row>
    <row r="7" spans="1:4" ht="12.75">
      <c r="A7" s="152" t="s">
        <v>972</v>
      </c>
      <c r="B7" s="151">
        <v>445570</v>
      </c>
      <c r="C7" s="151">
        <v>445570</v>
      </c>
      <c r="D7" s="154">
        <v>4</v>
      </c>
    </row>
    <row r="8" spans="1:4" ht="12.75">
      <c r="A8" s="152" t="s">
        <v>973</v>
      </c>
      <c r="B8" s="151">
        <v>1131025</v>
      </c>
      <c r="C8" s="151">
        <v>1131025</v>
      </c>
      <c r="D8" s="154">
        <v>2</v>
      </c>
    </row>
    <row r="9" spans="1:7" ht="12.75">
      <c r="A9" s="152" t="s">
        <v>976</v>
      </c>
      <c r="B9" s="151">
        <f>4164938.33-765000</f>
        <v>3399938.33</v>
      </c>
      <c r="C9" s="151">
        <f>5082034.33-765000</f>
        <v>4317034.33</v>
      </c>
      <c r="D9" s="154">
        <v>18</v>
      </c>
      <c r="G9" s="153"/>
    </row>
    <row r="10" spans="1:4" ht="12.75">
      <c r="A10" s="152" t="s">
        <v>974</v>
      </c>
      <c r="B10" s="151">
        <v>9512832</v>
      </c>
      <c r="C10" s="151">
        <v>10160144</v>
      </c>
      <c r="D10" s="154">
        <v>22</v>
      </c>
    </row>
    <row r="11" spans="1:4" ht="12.75">
      <c r="A11" s="152" t="s">
        <v>975</v>
      </c>
      <c r="B11" s="151">
        <v>144546</v>
      </c>
      <c r="C11" s="151">
        <v>163569</v>
      </c>
      <c r="D11" s="154">
        <v>5</v>
      </c>
    </row>
    <row r="12" spans="1:4" ht="12.75">
      <c r="A12" s="152"/>
      <c r="B12" s="151"/>
      <c r="C12" s="151"/>
      <c r="D12" s="154"/>
    </row>
    <row r="13" spans="1:4" ht="12.75">
      <c r="A13" s="152" t="s">
        <v>977</v>
      </c>
      <c r="B13" s="151">
        <f>SUM(B5:B11)</f>
        <v>25571508.59</v>
      </c>
      <c r="C13" s="151">
        <f>SUM(C5:C11)</f>
        <v>31005352.59</v>
      </c>
      <c r="D13" s="154">
        <f>SUM(D5:D11)</f>
        <v>107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6"/>
    <pageSetUpPr fitToPage="1"/>
  </sheetPr>
  <dimension ref="A1:BD579"/>
  <sheetViews>
    <sheetView tabSelected="1" zoomScale="75" zoomScaleNormal="75" workbookViewId="0" topLeftCell="B1">
      <pane xSplit="8" ySplit="2" topLeftCell="AU3" activePane="bottomRight" state="frozen"/>
      <selection pane="topLeft" activeCell="B1" sqref="B1"/>
      <selection pane="topRight" activeCell="J1" sqref="J1"/>
      <selection pane="bottomLeft" activeCell="B3" sqref="B3"/>
      <selection pane="bottomRight" activeCell="BD130" sqref="BD130"/>
    </sheetView>
  </sheetViews>
  <sheetFormatPr defaultColWidth="9.140625" defaultRowHeight="45" customHeight="1"/>
  <cols>
    <col min="1" max="1" width="27.00390625" style="2" hidden="1" customWidth="1"/>
    <col min="2" max="2" width="11.421875" style="8" customWidth="1"/>
    <col min="3" max="3" width="21.140625" style="2" customWidth="1"/>
    <col min="4" max="4" width="19.57421875" style="2" customWidth="1"/>
    <col min="5" max="5" width="12.421875" style="2" hidden="1" customWidth="1"/>
    <col min="6" max="6" width="11.140625" style="2" hidden="1" customWidth="1"/>
    <col min="7" max="7" width="86.7109375" style="2" hidden="1" customWidth="1"/>
    <col min="8" max="8" width="11.140625" style="2" hidden="1" customWidth="1"/>
    <col min="9" max="9" width="14.28125" style="2" hidden="1" customWidth="1"/>
    <col min="10" max="12" width="11.140625" style="2" customWidth="1"/>
    <col min="13" max="13" width="11.140625" style="4" hidden="1" customWidth="1"/>
    <col min="14" max="15" width="11.140625" style="7" hidden="1" customWidth="1"/>
    <col min="16" max="16" width="11.140625" style="2" hidden="1" customWidth="1"/>
    <col min="17" max="17" width="49.140625" style="2" hidden="1" customWidth="1"/>
    <col min="18" max="18" width="13.28125" style="49" hidden="1" customWidth="1"/>
    <col min="19" max="19" width="1.57421875" style="10" hidden="1" customWidth="1"/>
    <col min="20" max="20" width="15.140625" style="7" hidden="1" customWidth="1"/>
    <col min="21" max="21" width="15.28125" style="7" hidden="1" customWidth="1"/>
    <col min="22" max="22" width="16.57421875" style="7" hidden="1" customWidth="1"/>
    <col min="23" max="23" width="16.140625" style="7" hidden="1" customWidth="1"/>
    <col min="24" max="24" width="15.7109375" style="7" hidden="1" customWidth="1"/>
    <col min="25" max="25" width="15.57421875" style="7" hidden="1" customWidth="1"/>
    <col min="26" max="26" width="2.28125" style="10" hidden="1" customWidth="1"/>
    <col min="27" max="27" width="14.421875" style="50" customWidth="1"/>
    <col min="28" max="28" width="14.421875" style="7" customWidth="1"/>
    <col min="29" max="29" width="1.28515625" style="56" customWidth="1"/>
    <col min="30" max="30" width="14.421875" style="7" customWidth="1"/>
    <col min="31" max="31" width="17.28125" style="7" customWidth="1"/>
    <col min="32" max="33" width="14.421875" style="7" customWidth="1"/>
    <col min="34" max="34" width="48.28125" style="10" customWidth="1"/>
    <col min="35" max="35" width="1.28515625" style="56" customWidth="1"/>
    <col min="36" max="36" width="36.28125" style="13" customWidth="1"/>
    <col min="37" max="37" width="1.28515625" style="56" customWidth="1"/>
    <col min="38" max="38" width="17.28125" style="3" hidden="1" customWidth="1"/>
    <col min="39" max="39" width="17.421875" style="3" hidden="1" customWidth="1"/>
    <col min="40" max="40" width="16.8515625" style="3" hidden="1" customWidth="1"/>
    <col min="41" max="41" width="15.7109375" style="3" hidden="1" customWidth="1"/>
    <col min="42" max="42" width="17.421875" style="3" hidden="1" customWidth="1"/>
    <col min="43" max="43" width="29.8515625" style="3" hidden="1" customWidth="1"/>
    <col min="44" max="44" width="44.57421875" style="51" hidden="1" customWidth="1"/>
    <col min="45" max="45" width="1.8515625" style="51" customWidth="1"/>
    <col min="46" max="46" width="21.28125" style="4" customWidth="1"/>
    <col min="47" max="47" width="18.57421875" style="4" customWidth="1"/>
    <col min="48" max="48" width="56.28125" style="4" customWidth="1"/>
    <col min="49" max="49" width="2.00390625" style="4" customWidth="1"/>
    <col min="50" max="50" width="2.7109375" style="4" customWidth="1"/>
    <col min="51" max="51" width="6.00390625" style="4" customWidth="1"/>
    <col min="52" max="52" width="11.140625" style="4" customWidth="1"/>
    <col min="53" max="53" width="24.00390625" style="4" customWidth="1"/>
    <col min="54" max="54" width="43.28125" style="4" customWidth="1"/>
    <col min="55" max="55" width="16.28125" style="4" customWidth="1"/>
    <col min="56" max="16384" width="11.140625" style="4" customWidth="1"/>
  </cols>
  <sheetData>
    <row r="1" spans="1:49" s="29" customFormat="1" ht="36.75" customHeight="1" thickBot="1">
      <c r="A1" s="73"/>
      <c r="B1" s="169" t="s">
        <v>2203</v>
      </c>
      <c r="C1" s="170"/>
      <c r="D1" s="170"/>
      <c r="E1" s="170"/>
      <c r="F1" s="170"/>
      <c r="G1" s="170"/>
      <c r="H1" s="170"/>
      <c r="I1" s="170"/>
      <c r="J1" s="170"/>
      <c r="K1" s="170"/>
      <c r="L1" s="170"/>
      <c r="M1" s="170"/>
      <c r="N1" s="170"/>
      <c r="O1" s="170"/>
      <c r="P1" s="170"/>
      <c r="Q1" s="170"/>
      <c r="R1" s="171"/>
      <c r="S1" s="88"/>
      <c r="T1" s="172" t="s">
        <v>855</v>
      </c>
      <c r="U1" s="173"/>
      <c r="V1" s="173"/>
      <c r="W1" s="173"/>
      <c r="X1" s="173"/>
      <c r="Y1" s="173"/>
      <c r="Z1" s="88"/>
      <c r="AA1" s="177" t="s">
        <v>803</v>
      </c>
      <c r="AB1" s="178"/>
      <c r="AC1" s="89"/>
      <c r="AD1" s="174" t="s">
        <v>1014</v>
      </c>
      <c r="AE1" s="175"/>
      <c r="AF1" s="175"/>
      <c r="AG1" s="175"/>
      <c r="AH1" s="176"/>
      <c r="AI1" s="89"/>
      <c r="AJ1" s="99" t="s">
        <v>806</v>
      </c>
      <c r="AK1" s="89"/>
      <c r="AL1" s="166" t="s">
        <v>805</v>
      </c>
      <c r="AM1" s="167"/>
      <c r="AN1" s="167"/>
      <c r="AO1" s="167"/>
      <c r="AP1" s="167"/>
      <c r="AQ1" s="167"/>
      <c r="AR1" s="168"/>
      <c r="AS1" s="131"/>
      <c r="AT1" s="164" t="s">
        <v>1235</v>
      </c>
      <c r="AU1" s="165"/>
      <c r="AV1" s="165"/>
      <c r="AW1" s="135"/>
    </row>
    <row r="2" spans="1:55" s="5" customFormat="1" ht="76.5" customHeight="1" thickBot="1">
      <c r="A2" s="79" t="s">
        <v>2197</v>
      </c>
      <c r="B2" s="80" t="s">
        <v>201</v>
      </c>
      <c r="C2" s="81" t="s">
        <v>202</v>
      </c>
      <c r="D2" s="81" t="s">
        <v>203</v>
      </c>
      <c r="E2" s="81" t="s">
        <v>2204</v>
      </c>
      <c r="F2" s="81" t="s">
        <v>2192</v>
      </c>
      <c r="G2" s="81" t="s">
        <v>856</v>
      </c>
      <c r="H2" s="81" t="s">
        <v>1175</v>
      </c>
      <c r="I2" s="81" t="s">
        <v>2397</v>
      </c>
      <c r="J2" s="82" t="s">
        <v>2196</v>
      </c>
      <c r="K2" s="82" t="s">
        <v>1176</v>
      </c>
      <c r="L2" s="82" t="s">
        <v>1177</v>
      </c>
      <c r="M2" s="83" t="s">
        <v>1180</v>
      </c>
      <c r="N2" s="84" t="s">
        <v>1214</v>
      </c>
      <c r="O2" s="84" t="s">
        <v>1215</v>
      </c>
      <c r="P2" s="85" t="s">
        <v>1178</v>
      </c>
      <c r="Q2" s="86" t="s">
        <v>1179</v>
      </c>
      <c r="R2" s="87" t="s">
        <v>132</v>
      </c>
      <c r="S2" s="12" t="s">
        <v>1527</v>
      </c>
      <c r="T2" s="74" t="s">
        <v>133</v>
      </c>
      <c r="U2" s="75" t="s">
        <v>134</v>
      </c>
      <c r="V2" s="75" t="s">
        <v>135</v>
      </c>
      <c r="W2" s="75" t="s">
        <v>2039</v>
      </c>
      <c r="X2" s="75" t="s">
        <v>2040</v>
      </c>
      <c r="Y2" s="75" t="s">
        <v>2041</v>
      </c>
      <c r="Z2" s="12" t="s">
        <v>1527</v>
      </c>
      <c r="AA2" s="94" t="s">
        <v>271</v>
      </c>
      <c r="AB2" s="95" t="s">
        <v>268</v>
      </c>
      <c r="AC2" s="90" t="s">
        <v>1527</v>
      </c>
      <c r="AD2" s="96" t="s">
        <v>270</v>
      </c>
      <c r="AE2" s="97" t="s">
        <v>269</v>
      </c>
      <c r="AF2" s="97" t="s">
        <v>267</v>
      </c>
      <c r="AG2" s="97" t="s">
        <v>266</v>
      </c>
      <c r="AH2" s="98" t="s">
        <v>136</v>
      </c>
      <c r="AI2" s="90" t="s">
        <v>1527</v>
      </c>
      <c r="AJ2" s="78" t="s">
        <v>250</v>
      </c>
      <c r="AK2" s="90" t="s">
        <v>1527</v>
      </c>
      <c r="AL2" s="76" t="s">
        <v>1181</v>
      </c>
      <c r="AM2" s="77" t="s">
        <v>1182</v>
      </c>
      <c r="AN2" s="77" t="s">
        <v>1183</v>
      </c>
      <c r="AO2" s="77" t="s">
        <v>1184</v>
      </c>
      <c r="AP2" s="77" t="s">
        <v>1185</v>
      </c>
      <c r="AQ2" s="77" t="s">
        <v>1186</v>
      </c>
      <c r="AR2" s="128" t="s">
        <v>804</v>
      </c>
      <c r="AS2" s="132"/>
      <c r="AT2" s="129" t="s">
        <v>1236</v>
      </c>
      <c r="AU2" s="130" t="s">
        <v>1237</v>
      </c>
      <c r="AV2" s="134" t="s">
        <v>1234</v>
      </c>
      <c r="AW2" s="136"/>
      <c r="BA2" s="5" t="s">
        <v>28</v>
      </c>
      <c r="BB2" s="5" t="s">
        <v>365</v>
      </c>
      <c r="BC2" s="157" t="s">
        <v>17</v>
      </c>
    </row>
    <row r="3" spans="1:55" s="16" customFormat="1" ht="63.75">
      <c r="A3" s="68" t="s">
        <v>253</v>
      </c>
      <c r="B3" s="31">
        <v>199206800</v>
      </c>
      <c r="C3" s="32" t="s">
        <v>2510</v>
      </c>
      <c r="D3" s="32" t="s">
        <v>193</v>
      </c>
      <c r="E3" s="159" t="s">
        <v>2504</v>
      </c>
      <c r="F3" s="69" t="s">
        <v>871</v>
      </c>
      <c r="G3" s="32" t="s">
        <v>661</v>
      </c>
      <c r="H3" s="32" t="s">
        <v>62</v>
      </c>
      <c r="I3" s="32" t="s">
        <v>2381</v>
      </c>
      <c r="J3" s="22">
        <v>2816657</v>
      </c>
      <c r="K3" s="22">
        <v>4000143</v>
      </c>
      <c r="L3" s="22">
        <v>4012310</v>
      </c>
      <c r="M3" s="32" t="s">
        <v>78</v>
      </c>
      <c r="N3" s="22">
        <v>1000000</v>
      </c>
      <c r="O3" s="22">
        <v>620000</v>
      </c>
      <c r="P3" s="33">
        <v>2.2</v>
      </c>
      <c r="Q3" s="70" t="s">
        <v>2376</v>
      </c>
      <c r="R3" s="71">
        <v>1620000</v>
      </c>
      <c r="S3" s="63"/>
      <c r="T3" s="72">
        <v>760657</v>
      </c>
      <c r="U3" s="22">
        <v>694143</v>
      </c>
      <c r="V3" s="22">
        <v>706310</v>
      </c>
      <c r="W3" s="22">
        <v>3600000</v>
      </c>
      <c r="X3" s="22">
        <v>3900000</v>
      </c>
      <c r="Y3" s="34">
        <v>1000000</v>
      </c>
      <c r="Z3" s="63"/>
      <c r="AA3" s="72">
        <v>760657</v>
      </c>
      <c r="AB3" s="92">
        <v>3600000</v>
      </c>
      <c r="AC3" s="91"/>
      <c r="AD3" s="72">
        <v>694143</v>
      </c>
      <c r="AE3" s="22">
        <v>706310</v>
      </c>
      <c r="AF3" s="22">
        <v>3900000</v>
      </c>
      <c r="AG3" s="22">
        <v>1000000</v>
      </c>
      <c r="AH3" s="65" t="s">
        <v>240</v>
      </c>
      <c r="AI3" s="91"/>
      <c r="AJ3" s="23"/>
      <c r="AK3" s="91"/>
      <c r="AL3" s="72">
        <v>760657</v>
      </c>
      <c r="AM3" s="22">
        <v>694143</v>
      </c>
      <c r="AN3" s="22">
        <v>706310</v>
      </c>
      <c r="AO3" s="22">
        <v>2000000</v>
      </c>
      <c r="AP3" s="22">
        <v>3250000</v>
      </c>
      <c r="AQ3" s="34">
        <v>3250000</v>
      </c>
      <c r="AR3" s="35" t="s">
        <v>2373</v>
      </c>
      <c r="AS3" s="133"/>
      <c r="AT3" s="34">
        <v>56000</v>
      </c>
      <c r="AU3" s="34">
        <v>56000</v>
      </c>
      <c r="AV3" s="16" t="s">
        <v>1251</v>
      </c>
      <c r="AW3" s="137"/>
      <c r="AX3" s="16" t="s">
        <v>590</v>
      </c>
      <c r="BA3" s="16" t="s">
        <v>276</v>
      </c>
      <c r="BB3" s="16" t="s">
        <v>2398</v>
      </c>
      <c r="BC3" s="34">
        <v>56000</v>
      </c>
    </row>
    <row r="4" spans="1:55" s="16" customFormat="1" ht="76.5">
      <c r="A4" s="57" t="s">
        <v>253</v>
      </c>
      <c r="B4" s="25">
        <v>200002100</v>
      </c>
      <c r="C4" s="1" t="s">
        <v>2524</v>
      </c>
      <c r="D4" s="1" t="s">
        <v>193</v>
      </c>
      <c r="E4" s="58" t="s">
        <v>214</v>
      </c>
      <c r="F4" s="36" t="s">
        <v>1820</v>
      </c>
      <c r="G4" s="1" t="s">
        <v>766</v>
      </c>
      <c r="H4" s="1" t="s">
        <v>62</v>
      </c>
      <c r="I4" s="1" t="s">
        <v>178</v>
      </c>
      <c r="J4" s="6">
        <v>95551</v>
      </c>
      <c r="K4" s="6">
        <v>97650</v>
      </c>
      <c r="L4" s="6">
        <v>100691</v>
      </c>
      <c r="M4" s="1" t="s">
        <v>2324</v>
      </c>
      <c r="N4" s="6">
        <v>0</v>
      </c>
      <c r="O4" s="6">
        <v>48000</v>
      </c>
      <c r="P4" s="17">
        <v>1</v>
      </c>
      <c r="Q4" s="59" t="s">
        <v>1966</v>
      </c>
      <c r="R4" s="61">
        <v>48000</v>
      </c>
      <c r="S4" s="63"/>
      <c r="T4" s="52">
        <v>48000</v>
      </c>
      <c r="U4" s="6">
        <v>48000</v>
      </c>
      <c r="V4" s="6">
        <v>48000</v>
      </c>
      <c r="W4" s="6">
        <v>0</v>
      </c>
      <c r="X4" s="6">
        <v>0</v>
      </c>
      <c r="Y4" s="14">
        <v>0</v>
      </c>
      <c r="Z4" s="63"/>
      <c r="AA4" s="52">
        <v>48000</v>
      </c>
      <c r="AB4" s="9">
        <v>0</v>
      </c>
      <c r="AC4" s="91"/>
      <c r="AD4" s="52">
        <v>48000</v>
      </c>
      <c r="AE4" s="6">
        <v>48000</v>
      </c>
      <c r="AF4" s="6">
        <v>0</v>
      </c>
      <c r="AG4" s="6">
        <v>0</v>
      </c>
      <c r="AH4" s="64" t="s">
        <v>285</v>
      </c>
      <c r="AI4" s="91"/>
      <c r="AJ4" s="24"/>
      <c r="AK4" s="91"/>
      <c r="AL4" s="52">
        <v>65000</v>
      </c>
      <c r="AM4" s="6">
        <v>65000</v>
      </c>
      <c r="AN4" s="6">
        <v>65000</v>
      </c>
      <c r="AO4" s="6">
        <v>0</v>
      </c>
      <c r="AP4" s="6">
        <v>0</v>
      </c>
      <c r="AQ4" s="14">
        <v>0</v>
      </c>
      <c r="AR4" s="37" t="s">
        <v>2301</v>
      </c>
      <c r="AS4" s="133"/>
      <c r="AT4" s="34">
        <v>49650</v>
      </c>
      <c r="AU4" s="34">
        <v>52691</v>
      </c>
      <c r="AV4" s="16" t="s">
        <v>1251</v>
      </c>
      <c r="AW4" s="137"/>
      <c r="AX4" s="16" t="s">
        <v>590</v>
      </c>
      <c r="BA4" s="16" t="s">
        <v>2548</v>
      </c>
      <c r="BB4" s="16" t="s">
        <v>2398</v>
      </c>
      <c r="BC4" s="34">
        <v>0</v>
      </c>
    </row>
    <row r="5" spans="1:55" s="16" customFormat="1" ht="51">
      <c r="A5" s="57" t="s">
        <v>253</v>
      </c>
      <c r="B5" s="25">
        <v>200002700</v>
      </c>
      <c r="C5" s="1" t="s">
        <v>2526</v>
      </c>
      <c r="D5" s="1" t="s">
        <v>2521</v>
      </c>
      <c r="E5" s="58" t="s">
        <v>518</v>
      </c>
      <c r="F5" s="36" t="s">
        <v>800</v>
      </c>
      <c r="G5" s="1" t="s">
        <v>764</v>
      </c>
      <c r="H5" s="1" t="s">
        <v>62</v>
      </c>
      <c r="I5" s="1" t="s">
        <v>178</v>
      </c>
      <c r="J5" s="6">
        <v>324607</v>
      </c>
      <c r="K5" s="6">
        <v>324607</v>
      </c>
      <c r="L5" s="6">
        <v>324607</v>
      </c>
      <c r="M5" s="1" t="s">
        <v>2324</v>
      </c>
      <c r="N5" s="6">
        <v>0</v>
      </c>
      <c r="O5" s="6">
        <v>324690</v>
      </c>
      <c r="P5" s="17">
        <v>1</v>
      </c>
      <c r="Q5" s="59" t="s">
        <v>1966</v>
      </c>
      <c r="R5" s="61">
        <v>324690</v>
      </c>
      <c r="S5" s="63"/>
      <c r="T5" s="52">
        <v>324607</v>
      </c>
      <c r="U5" s="6">
        <v>324607</v>
      </c>
      <c r="V5" s="6">
        <v>324607</v>
      </c>
      <c r="W5" s="6">
        <v>0</v>
      </c>
      <c r="X5" s="6">
        <v>0</v>
      </c>
      <c r="Y5" s="14">
        <v>0</v>
      </c>
      <c r="Z5" s="63"/>
      <c r="AA5" s="52">
        <v>324607</v>
      </c>
      <c r="AB5" s="9">
        <v>0</v>
      </c>
      <c r="AC5" s="91"/>
      <c r="AD5" s="52">
        <v>324607</v>
      </c>
      <c r="AE5" s="6">
        <v>324607</v>
      </c>
      <c r="AF5" s="6">
        <v>0</v>
      </c>
      <c r="AG5" s="6">
        <v>0</v>
      </c>
      <c r="AH5" s="64" t="s">
        <v>285</v>
      </c>
      <c r="AI5" s="91"/>
      <c r="AJ5" s="24"/>
      <c r="AK5" s="91"/>
      <c r="AL5" s="52">
        <v>334345</v>
      </c>
      <c r="AM5" s="6">
        <v>344375</v>
      </c>
      <c r="AN5" s="6">
        <v>354706</v>
      </c>
      <c r="AO5" s="6">
        <v>0</v>
      </c>
      <c r="AP5" s="6">
        <v>0</v>
      </c>
      <c r="AQ5" s="14">
        <v>0</v>
      </c>
      <c r="AR5" s="37" t="s">
        <v>2377</v>
      </c>
      <c r="AS5" s="133"/>
      <c r="AT5" s="34">
        <v>19768</v>
      </c>
      <c r="AU5" s="34">
        <v>30099</v>
      </c>
      <c r="AV5" s="16" t="s">
        <v>1027</v>
      </c>
      <c r="AW5" s="137"/>
      <c r="AX5" s="16" t="s">
        <v>590</v>
      </c>
      <c r="AZ5" s="142"/>
      <c r="BA5" s="16" t="s">
        <v>276</v>
      </c>
      <c r="BB5" s="16" t="s">
        <v>2398</v>
      </c>
      <c r="BC5" s="34">
        <v>30099</v>
      </c>
    </row>
    <row r="6" spans="1:55" s="16" customFormat="1" ht="51">
      <c r="A6" s="57" t="s">
        <v>253</v>
      </c>
      <c r="B6" s="25">
        <v>200000900</v>
      </c>
      <c r="C6" s="1" t="s">
        <v>2520</v>
      </c>
      <c r="D6" s="1" t="s">
        <v>2521</v>
      </c>
      <c r="E6" s="58" t="s">
        <v>518</v>
      </c>
      <c r="F6" s="36" t="s">
        <v>800</v>
      </c>
      <c r="G6" s="1" t="s">
        <v>1404</v>
      </c>
      <c r="H6" s="1" t="s">
        <v>62</v>
      </c>
      <c r="I6" s="1" t="s">
        <v>178</v>
      </c>
      <c r="J6" s="6">
        <v>146840</v>
      </c>
      <c r="K6" s="6">
        <v>146840</v>
      </c>
      <c r="L6" s="6">
        <v>146840</v>
      </c>
      <c r="M6" s="1" t="s">
        <v>2324</v>
      </c>
      <c r="N6" s="6">
        <v>0</v>
      </c>
      <c r="O6" s="6">
        <v>146842</v>
      </c>
      <c r="P6" s="17">
        <v>1</v>
      </c>
      <c r="Q6" s="59" t="s">
        <v>1966</v>
      </c>
      <c r="R6" s="61">
        <v>146842</v>
      </c>
      <c r="S6" s="63"/>
      <c r="T6" s="52">
        <v>146840</v>
      </c>
      <c r="U6" s="6">
        <v>146840</v>
      </c>
      <c r="V6" s="6">
        <v>146840</v>
      </c>
      <c r="W6" s="6">
        <v>0</v>
      </c>
      <c r="X6" s="6">
        <v>0</v>
      </c>
      <c r="Y6" s="14">
        <v>0</v>
      </c>
      <c r="Z6" s="63"/>
      <c r="AA6" s="52">
        <v>146840</v>
      </c>
      <c r="AB6" s="9">
        <v>0</v>
      </c>
      <c r="AC6" s="91"/>
      <c r="AD6" s="52">
        <v>146840</v>
      </c>
      <c r="AE6" s="6">
        <v>146840</v>
      </c>
      <c r="AF6" s="6">
        <v>0</v>
      </c>
      <c r="AG6" s="6">
        <v>0</v>
      </c>
      <c r="AH6" s="64" t="s">
        <v>285</v>
      </c>
      <c r="AI6" s="91"/>
      <c r="AJ6" s="24"/>
      <c r="AK6" s="91"/>
      <c r="AL6" s="52">
        <v>151245</v>
      </c>
      <c r="AM6" s="6">
        <v>155782</v>
      </c>
      <c r="AN6" s="6">
        <v>160455</v>
      </c>
      <c r="AO6" s="6">
        <v>0</v>
      </c>
      <c r="AP6" s="6">
        <v>0</v>
      </c>
      <c r="AQ6" s="14">
        <v>0</v>
      </c>
      <c r="AR6" s="37" t="s">
        <v>1979</v>
      </c>
      <c r="AS6" s="133"/>
      <c r="AT6" s="34">
        <v>8942</v>
      </c>
      <c r="AU6" s="34">
        <v>13615</v>
      </c>
      <c r="AV6" s="16" t="s">
        <v>1027</v>
      </c>
      <c r="AW6" s="137"/>
      <c r="AX6" s="16" t="s">
        <v>590</v>
      </c>
      <c r="BA6" s="16" t="s">
        <v>276</v>
      </c>
      <c r="BB6" s="16" t="s">
        <v>2398</v>
      </c>
      <c r="BC6" s="34">
        <v>13615</v>
      </c>
    </row>
    <row r="7" spans="1:56" s="16" customFormat="1" ht="38.25">
      <c r="A7" s="57" t="s">
        <v>253</v>
      </c>
      <c r="B7" s="25">
        <v>199107800</v>
      </c>
      <c r="C7" s="1" t="s">
        <v>2503</v>
      </c>
      <c r="D7" s="1" t="s">
        <v>193</v>
      </c>
      <c r="E7" s="58" t="s">
        <v>2504</v>
      </c>
      <c r="F7" s="36" t="s">
        <v>871</v>
      </c>
      <c r="G7" s="1" t="s">
        <v>792</v>
      </c>
      <c r="H7" s="1" t="s">
        <v>62</v>
      </c>
      <c r="I7" s="1" t="s">
        <v>2381</v>
      </c>
      <c r="J7" s="6">
        <v>112735</v>
      </c>
      <c r="K7" s="6">
        <v>110631</v>
      </c>
      <c r="L7" s="6">
        <v>111609</v>
      </c>
      <c r="M7" s="1" t="s">
        <v>2324</v>
      </c>
      <c r="N7" s="6">
        <v>0</v>
      </c>
      <c r="O7" s="6">
        <v>100445</v>
      </c>
      <c r="P7" s="17">
        <v>1</v>
      </c>
      <c r="Q7" s="59" t="s">
        <v>2382</v>
      </c>
      <c r="R7" s="61">
        <v>100445</v>
      </c>
      <c r="S7" s="63"/>
      <c r="T7" s="52">
        <v>100445</v>
      </c>
      <c r="U7" s="6">
        <v>100445</v>
      </c>
      <c r="V7" s="6">
        <v>100445</v>
      </c>
      <c r="W7" s="6">
        <v>0</v>
      </c>
      <c r="X7" s="6">
        <v>0</v>
      </c>
      <c r="Y7" s="14">
        <v>0</v>
      </c>
      <c r="Z7" s="63"/>
      <c r="AA7" s="53">
        <v>112735</v>
      </c>
      <c r="AB7" s="9">
        <v>0</v>
      </c>
      <c r="AC7" s="91"/>
      <c r="AD7" s="52">
        <v>100445</v>
      </c>
      <c r="AE7" s="6">
        <v>100445</v>
      </c>
      <c r="AF7" s="6">
        <v>0</v>
      </c>
      <c r="AG7" s="6">
        <v>0</v>
      </c>
      <c r="AH7" s="64" t="s">
        <v>285</v>
      </c>
      <c r="AI7" s="91"/>
      <c r="AJ7" s="24" t="s">
        <v>2310</v>
      </c>
      <c r="AK7" s="91"/>
      <c r="AL7" s="52">
        <v>112735</v>
      </c>
      <c r="AM7" s="6">
        <v>110631</v>
      </c>
      <c r="AN7" s="6">
        <v>111609</v>
      </c>
      <c r="AO7" s="6">
        <v>0</v>
      </c>
      <c r="AP7" s="6">
        <v>0</v>
      </c>
      <c r="AQ7" s="14">
        <v>0</v>
      </c>
      <c r="AR7" s="37" t="s">
        <v>2383</v>
      </c>
      <c r="AS7" s="133"/>
      <c r="AT7" s="34">
        <v>10186</v>
      </c>
      <c r="AU7" s="34">
        <v>11164</v>
      </c>
      <c r="AV7" s="16" t="s">
        <v>1251</v>
      </c>
      <c r="AW7" s="137"/>
      <c r="AX7" s="16" t="s">
        <v>590</v>
      </c>
      <c r="AZ7" s="142"/>
      <c r="BA7" s="16" t="s">
        <v>2548</v>
      </c>
      <c r="BC7" s="34">
        <v>0</v>
      </c>
      <c r="BD7" s="142">
        <f>SUM(BC3:BC7)</f>
        <v>99714</v>
      </c>
    </row>
    <row r="8" spans="1:55" s="16" customFormat="1" ht="89.25">
      <c r="A8" s="57" t="s">
        <v>252</v>
      </c>
      <c r="B8" s="25">
        <v>200205900</v>
      </c>
      <c r="C8" s="1" t="s">
        <v>297</v>
      </c>
      <c r="D8" s="1" t="s">
        <v>2347</v>
      </c>
      <c r="E8" s="58" t="s">
        <v>206</v>
      </c>
      <c r="F8" s="36" t="s">
        <v>1356</v>
      </c>
      <c r="G8" s="1" t="s">
        <v>143</v>
      </c>
      <c r="H8" s="1" t="s">
        <v>1615</v>
      </c>
      <c r="I8" s="1" t="s">
        <v>1862</v>
      </c>
      <c r="J8" s="6">
        <v>1182328</v>
      </c>
      <c r="K8" s="6">
        <v>1943014</v>
      </c>
      <c r="L8" s="6">
        <v>1305292</v>
      </c>
      <c r="M8" s="1" t="s">
        <v>78</v>
      </c>
      <c r="N8" s="40">
        <v>0</v>
      </c>
      <c r="O8" s="6">
        <v>160373</v>
      </c>
      <c r="P8" s="17">
        <v>2.3</v>
      </c>
      <c r="Q8" s="59" t="s">
        <v>1954</v>
      </c>
      <c r="R8" s="61">
        <v>160373</v>
      </c>
      <c r="S8" s="63"/>
      <c r="T8" s="52">
        <v>350000</v>
      </c>
      <c r="U8" s="6">
        <v>0</v>
      </c>
      <c r="V8" s="6">
        <v>0</v>
      </c>
      <c r="W8" s="6">
        <v>0</v>
      </c>
      <c r="X8" s="6">
        <v>0</v>
      </c>
      <c r="Y8" s="14">
        <v>0</v>
      </c>
      <c r="Z8" s="63"/>
      <c r="AA8" s="52">
        <v>350000</v>
      </c>
      <c r="AB8" s="9">
        <v>0</v>
      </c>
      <c r="AC8" s="91"/>
      <c r="AD8" s="52">
        <v>0</v>
      </c>
      <c r="AE8" s="6">
        <v>0</v>
      </c>
      <c r="AF8" s="6">
        <v>0</v>
      </c>
      <c r="AG8" s="6">
        <v>0</v>
      </c>
      <c r="AH8" s="64" t="s">
        <v>1388</v>
      </c>
      <c r="AI8" s="91"/>
      <c r="AJ8" s="24"/>
      <c r="AK8" s="91"/>
      <c r="AL8" s="52">
        <v>160373</v>
      </c>
      <c r="AM8" s="6">
        <v>160373</v>
      </c>
      <c r="AN8" s="6">
        <v>160373</v>
      </c>
      <c r="AO8" s="6">
        <v>0</v>
      </c>
      <c r="AP8" s="6">
        <v>0</v>
      </c>
      <c r="AQ8" s="14">
        <v>0</v>
      </c>
      <c r="AR8" s="37" t="s">
        <v>1955</v>
      </c>
      <c r="AS8" s="133"/>
      <c r="AT8" s="34">
        <v>1182328</v>
      </c>
      <c r="AU8" s="34">
        <v>1943014</v>
      </c>
      <c r="AV8" s="16" t="s">
        <v>720</v>
      </c>
      <c r="AW8" s="137"/>
      <c r="AX8" s="16" t="s">
        <v>2274</v>
      </c>
      <c r="AY8" s="16" t="s">
        <v>1958</v>
      </c>
      <c r="BA8" s="16" t="s">
        <v>276</v>
      </c>
      <c r="BB8" s="142" t="s">
        <v>38</v>
      </c>
      <c r="BC8" s="34">
        <v>1943014</v>
      </c>
    </row>
    <row r="9" spans="1:55" s="16" customFormat="1" ht="127.5">
      <c r="A9" s="57" t="s">
        <v>254</v>
      </c>
      <c r="B9" s="25">
        <v>200729900</v>
      </c>
      <c r="C9" s="1" t="s">
        <v>434</v>
      </c>
      <c r="D9" s="1" t="s">
        <v>193</v>
      </c>
      <c r="E9" s="58" t="s">
        <v>540</v>
      </c>
      <c r="F9" s="36" t="s">
        <v>57</v>
      </c>
      <c r="G9" s="1" t="s">
        <v>489</v>
      </c>
      <c r="H9" s="1" t="s">
        <v>1615</v>
      </c>
      <c r="I9" s="1" t="s">
        <v>897</v>
      </c>
      <c r="J9" s="6">
        <v>466730</v>
      </c>
      <c r="K9" s="6">
        <v>409178</v>
      </c>
      <c r="L9" s="6">
        <v>395072</v>
      </c>
      <c r="M9" s="1" t="s">
        <v>1844</v>
      </c>
      <c r="N9" s="40">
        <v>0</v>
      </c>
      <c r="O9" s="40">
        <v>0</v>
      </c>
      <c r="P9" s="17">
        <v>3</v>
      </c>
      <c r="Q9" s="59" t="s">
        <v>2113</v>
      </c>
      <c r="R9" s="61">
        <v>0</v>
      </c>
      <c r="S9" s="63"/>
      <c r="T9" s="52">
        <v>0</v>
      </c>
      <c r="U9" s="6">
        <v>0</v>
      </c>
      <c r="V9" s="6">
        <v>0</v>
      </c>
      <c r="W9" s="6">
        <v>0</v>
      </c>
      <c r="X9" s="6">
        <v>0</v>
      </c>
      <c r="Y9" s="14">
        <v>0</v>
      </c>
      <c r="Z9" s="63"/>
      <c r="AA9" s="54">
        <v>0</v>
      </c>
      <c r="AB9" s="9">
        <v>0</v>
      </c>
      <c r="AC9" s="91"/>
      <c r="AD9" s="52">
        <v>0</v>
      </c>
      <c r="AE9" s="6">
        <v>0</v>
      </c>
      <c r="AF9" s="6">
        <v>0</v>
      </c>
      <c r="AG9" s="6">
        <v>0</v>
      </c>
      <c r="AH9" s="64" t="s">
        <v>2253</v>
      </c>
      <c r="AI9" s="91"/>
      <c r="AJ9" s="24"/>
      <c r="AK9" s="91"/>
      <c r="AL9" s="52">
        <v>0</v>
      </c>
      <c r="AM9" s="6">
        <v>0</v>
      </c>
      <c r="AN9" s="6">
        <v>0</v>
      </c>
      <c r="AO9" s="6">
        <v>0</v>
      </c>
      <c r="AP9" s="6">
        <v>0</v>
      </c>
      <c r="AQ9" s="14">
        <v>0</v>
      </c>
      <c r="AR9" s="37"/>
      <c r="AS9" s="133"/>
      <c r="AT9" s="34">
        <v>409178</v>
      </c>
      <c r="AU9" s="34">
        <v>395072</v>
      </c>
      <c r="AV9" s="16" t="s">
        <v>1251</v>
      </c>
      <c r="AW9" s="137"/>
      <c r="AX9" s="16" t="s">
        <v>2274</v>
      </c>
      <c r="BC9" s="34">
        <v>395072</v>
      </c>
    </row>
    <row r="10" spans="1:55" s="16" customFormat="1" ht="76.5">
      <c r="A10" s="57" t="s">
        <v>252</v>
      </c>
      <c r="B10" s="25">
        <v>198605000</v>
      </c>
      <c r="C10" s="1" t="s">
        <v>567</v>
      </c>
      <c r="D10" s="1" t="s">
        <v>193</v>
      </c>
      <c r="E10" s="58" t="s">
        <v>1499</v>
      </c>
      <c r="F10" s="36" t="s">
        <v>1842</v>
      </c>
      <c r="G10" s="1" t="s">
        <v>1567</v>
      </c>
      <c r="H10" s="1" t="s">
        <v>1620</v>
      </c>
      <c r="I10" s="1" t="s">
        <v>1854</v>
      </c>
      <c r="J10" s="6">
        <v>1613363</v>
      </c>
      <c r="K10" s="6">
        <v>1591637</v>
      </c>
      <c r="L10" s="6">
        <v>1613212</v>
      </c>
      <c r="M10" s="1" t="s">
        <v>2324</v>
      </c>
      <c r="N10" s="6">
        <v>0</v>
      </c>
      <c r="O10" s="6">
        <v>1431916</v>
      </c>
      <c r="P10" s="17">
        <v>2.3</v>
      </c>
      <c r="Q10" s="59" t="s">
        <v>174</v>
      </c>
      <c r="R10" s="61">
        <v>1431916</v>
      </c>
      <c r="S10" s="63"/>
      <c r="T10" s="52">
        <v>1241061</v>
      </c>
      <c r="U10" s="6">
        <v>1261061</v>
      </c>
      <c r="V10" s="6">
        <v>1261061</v>
      </c>
      <c r="W10" s="6">
        <v>0</v>
      </c>
      <c r="X10" s="6">
        <v>0</v>
      </c>
      <c r="Y10" s="14">
        <v>0</v>
      </c>
      <c r="Z10" s="63"/>
      <c r="AA10" s="52">
        <v>1241061</v>
      </c>
      <c r="AB10" s="9">
        <v>0</v>
      </c>
      <c r="AC10" s="91"/>
      <c r="AD10" s="52">
        <v>1261061</v>
      </c>
      <c r="AE10" s="6">
        <v>1261061</v>
      </c>
      <c r="AF10" s="6">
        <v>0</v>
      </c>
      <c r="AG10" s="6">
        <v>0</v>
      </c>
      <c r="AH10" s="64" t="s">
        <v>1577</v>
      </c>
      <c r="AI10" s="91"/>
      <c r="AJ10" s="24"/>
      <c r="AK10" s="91"/>
      <c r="AL10" s="52">
        <v>1205000</v>
      </c>
      <c r="AM10" s="6">
        <v>1225000</v>
      </c>
      <c r="AN10" s="6">
        <v>1225000</v>
      </c>
      <c r="AO10" s="6">
        <v>0</v>
      </c>
      <c r="AP10" s="6">
        <v>0</v>
      </c>
      <c r="AQ10" s="14">
        <v>0</v>
      </c>
      <c r="AR10" s="37" t="s">
        <v>175</v>
      </c>
      <c r="AS10" s="133"/>
      <c r="AT10" s="34">
        <v>370576</v>
      </c>
      <c r="AU10" s="34">
        <v>352151</v>
      </c>
      <c r="AV10" s="16" t="s">
        <v>1251</v>
      </c>
      <c r="AW10" s="137"/>
      <c r="AX10" s="16" t="s">
        <v>2274</v>
      </c>
      <c r="BA10" s="16" t="s">
        <v>364</v>
      </c>
      <c r="BB10" s="16" t="s">
        <v>366</v>
      </c>
      <c r="BC10" s="34">
        <v>352151</v>
      </c>
    </row>
    <row r="11" spans="1:55" s="16" customFormat="1" ht="63.75">
      <c r="A11" s="57" t="s">
        <v>254</v>
      </c>
      <c r="B11" s="25">
        <v>200102800</v>
      </c>
      <c r="C11" s="1" t="s">
        <v>1703</v>
      </c>
      <c r="D11" s="1" t="s">
        <v>506</v>
      </c>
      <c r="E11" s="58" t="s">
        <v>209</v>
      </c>
      <c r="F11" s="36" t="s">
        <v>1619</v>
      </c>
      <c r="G11" s="1" t="s">
        <v>1382</v>
      </c>
      <c r="H11" s="1" t="s">
        <v>1620</v>
      </c>
      <c r="I11" s="1" t="s">
        <v>1013</v>
      </c>
      <c r="J11" s="6">
        <v>482076</v>
      </c>
      <c r="K11" s="6">
        <v>609631</v>
      </c>
      <c r="L11" s="6">
        <v>471756</v>
      </c>
      <c r="M11" s="1" t="s">
        <v>1623</v>
      </c>
      <c r="N11" s="6">
        <v>0</v>
      </c>
      <c r="O11" s="6">
        <v>419000</v>
      </c>
      <c r="P11" s="17">
        <v>2.3</v>
      </c>
      <c r="Q11" s="59" t="s">
        <v>1622</v>
      </c>
      <c r="R11" s="61">
        <v>419000</v>
      </c>
      <c r="S11" s="63"/>
      <c r="T11" s="52">
        <v>134064</v>
      </c>
      <c r="U11" s="6">
        <v>0</v>
      </c>
      <c r="V11" s="6">
        <v>0</v>
      </c>
      <c r="W11" s="6">
        <v>0</v>
      </c>
      <c r="X11" s="6">
        <v>0</v>
      </c>
      <c r="Y11" s="14">
        <v>0</v>
      </c>
      <c r="Z11" s="63"/>
      <c r="AA11" s="52">
        <v>134064</v>
      </c>
      <c r="AB11" s="9">
        <v>0</v>
      </c>
      <c r="AC11" s="91"/>
      <c r="AD11" s="52">
        <v>0</v>
      </c>
      <c r="AE11" s="6">
        <v>0</v>
      </c>
      <c r="AF11" s="6">
        <v>0</v>
      </c>
      <c r="AG11" s="6">
        <v>0</v>
      </c>
      <c r="AH11" s="64" t="s">
        <v>2597</v>
      </c>
      <c r="AI11" s="91"/>
      <c r="AJ11" s="24"/>
      <c r="AK11" s="91"/>
      <c r="AL11" s="52">
        <v>0</v>
      </c>
      <c r="AM11" s="6">
        <v>0</v>
      </c>
      <c r="AN11" s="6">
        <v>0</v>
      </c>
      <c r="AO11" s="6">
        <v>0</v>
      </c>
      <c r="AP11" s="6">
        <v>0</v>
      </c>
      <c r="AQ11" s="14">
        <v>0</v>
      </c>
      <c r="AR11" s="37" t="s">
        <v>1860</v>
      </c>
      <c r="AS11" s="133"/>
      <c r="AT11" s="34">
        <v>295250</v>
      </c>
      <c r="AU11" s="34">
        <v>295250</v>
      </c>
      <c r="AV11" s="16" t="s">
        <v>2270</v>
      </c>
      <c r="AW11" s="137"/>
      <c r="AX11" s="16" t="s">
        <v>2274</v>
      </c>
      <c r="BC11" s="34">
        <v>295250</v>
      </c>
    </row>
    <row r="12" spans="1:55" s="16" customFormat="1" ht="127.5">
      <c r="A12" s="57" t="s">
        <v>254</v>
      </c>
      <c r="B12" s="25">
        <v>200703800</v>
      </c>
      <c r="C12" s="1" t="s">
        <v>302</v>
      </c>
      <c r="D12" s="1" t="s">
        <v>508</v>
      </c>
      <c r="E12" s="58" t="s">
        <v>212</v>
      </c>
      <c r="F12" s="36" t="s">
        <v>874</v>
      </c>
      <c r="G12" s="1" t="s">
        <v>44</v>
      </c>
      <c r="H12" s="1" t="s">
        <v>1620</v>
      </c>
      <c r="I12" s="1" t="s">
        <v>897</v>
      </c>
      <c r="J12" s="6">
        <v>373233</v>
      </c>
      <c r="K12" s="6">
        <v>356401</v>
      </c>
      <c r="L12" s="6">
        <v>330308</v>
      </c>
      <c r="M12" s="1" t="s">
        <v>2324</v>
      </c>
      <c r="N12" s="40">
        <v>0</v>
      </c>
      <c r="O12" s="40">
        <v>0</v>
      </c>
      <c r="P12" s="17">
        <v>2.3</v>
      </c>
      <c r="Q12" s="59" t="s">
        <v>2282</v>
      </c>
      <c r="R12" s="61">
        <v>0</v>
      </c>
      <c r="S12" s="63"/>
      <c r="T12" s="52">
        <v>0</v>
      </c>
      <c r="U12" s="6">
        <v>0</v>
      </c>
      <c r="V12" s="6">
        <v>0</v>
      </c>
      <c r="W12" s="6">
        <v>0</v>
      </c>
      <c r="X12" s="6">
        <v>0</v>
      </c>
      <c r="Y12" s="14">
        <v>0</v>
      </c>
      <c r="Z12" s="63"/>
      <c r="AA12" s="54">
        <v>0</v>
      </c>
      <c r="AB12" s="9">
        <v>0</v>
      </c>
      <c r="AC12" s="91"/>
      <c r="AD12" s="52">
        <v>0</v>
      </c>
      <c r="AE12" s="6">
        <v>0</v>
      </c>
      <c r="AF12" s="6">
        <v>0</v>
      </c>
      <c r="AG12" s="6">
        <v>0</v>
      </c>
      <c r="AH12" s="64" t="s">
        <v>2488</v>
      </c>
      <c r="AI12" s="91"/>
      <c r="AJ12" s="24"/>
      <c r="AK12" s="91"/>
      <c r="AL12" s="52">
        <v>291568.33</v>
      </c>
      <c r="AM12" s="6">
        <v>291568.33</v>
      </c>
      <c r="AN12" s="6">
        <v>291568.33</v>
      </c>
      <c r="AO12" s="6">
        <v>0</v>
      </c>
      <c r="AP12" s="6">
        <v>0</v>
      </c>
      <c r="AQ12" s="14">
        <v>0</v>
      </c>
      <c r="AR12" s="37"/>
      <c r="AS12" s="133"/>
      <c r="AT12" s="34">
        <v>291568.33</v>
      </c>
      <c r="AU12" s="34">
        <v>291568.33</v>
      </c>
      <c r="AV12" s="139" t="s">
        <v>1025</v>
      </c>
      <c r="AW12" s="137"/>
      <c r="AX12" s="16" t="s">
        <v>2274</v>
      </c>
      <c r="BC12" s="34">
        <v>291568.33</v>
      </c>
    </row>
    <row r="13" spans="1:55" s="16" customFormat="1" ht="114.75">
      <c r="A13" s="57" t="s">
        <v>251</v>
      </c>
      <c r="B13" s="25">
        <v>199801006</v>
      </c>
      <c r="C13" s="1" t="s">
        <v>1442</v>
      </c>
      <c r="D13" s="1" t="s">
        <v>205</v>
      </c>
      <c r="E13" s="58" t="s">
        <v>214</v>
      </c>
      <c r="F13" s="36" t="s">
        <v>1820</v>
      </c>
      <c r="G13" s="1" t="s">
        <v>1137</v>
      </c>
      <c r="H13" s="1" t="s">
        <v>1615</v>
      </c>
      <c r="I13" s="1" t="s">
        <v>1821</v>
      </c>
      <c r="J13" s="6">
        <v>182861</v>
      </c>
      <c r="K13" s="6">
        <v>187940</v>
      </c>
      <c r="L13" s="6">
        <v>193173</v>
      </c>
      <c r="M13" s="1" t="s">
        <v>78</v>
      </c>
      <c r="N13" s="6">
        <v>0</v>
      </c>
      <c r="O13" s="6">
        <v>175718</v>
      </c>
      <c r="P13" s="17">
        <v>1</v>
      </c>
      <c r="Q13" s="59" t="s">
        <v>1099</v>
      </c>
      <c r="R13" s="61">
        <v>175718</v>
      </c>
      <c r="S13" s="63"/>
      <c r="T13" s="52">
        <v>175718</v>
      </c>
      <c r="U13" s="6">
        <v>175718</v>
      </c>
      <c r="V13" s="6">
        <v>175718</v>
      </c>
      <c r="W13" s="6">
        <v>0</v>
      </c>
      <c r="X13" s="6">
        <v>0</v>
      </c>
      <c r="Y13" s="14">
        <v>0</v>
      </c>
      <c r="Z13" s="63"/>
      <c r="AA13" s="53">
        <v>0</v>
      </c>
      <c r="AB13" s="9">
        <v>0</v>
      </c>
      <c r="AC13" s="91"/>
      <c r="AD13" s="53">
        <v>0</v>
      </c>
      <c r="AE13" s="18">
        <v>0</v>
      </c>
      <c r="AF13" s="6">
        <v>0</v>
      </c>
      <c r="AG13" s="6">
        <v>0</v>
      </c>
      <c r="AH13" s="64"/>
      <c r="AI13" s="91"/>
      <c r="AJ13" s="24" t="s">
        <v>131</v>
      </c>
      <c r="AK13" s="91"/>
      <c r="AL13" s="52">
        <v>175718</v>
      </c>
      <c r="AM13" s="6">
        <v>175718</v>
      </c>
      <c r="AN13" s="6">
        <v>175718</v>
      </c>
      <c r="AO13" s="6">
        <v>0</v>
      </c>
      <c r="AP13" s="6">
        <v>0</v>
      </c>
      <c r="AQ13" s="14">
        <v>0</v>
      </c>
      <c r="AR13" s="37" t="s">
        <v>1094</v>
      </c>
      <c r="AS13" s="133"/>
      <c r="AT13" s="34">
        <v>180889</v>
      </c>
      <c r="AU13" s="34">
        <v>186315</v>
      </c>
      <c r="AV13" s="16" t="s">
        <v>969</v>
      </c>
      <c r="AW13" s="137"/>
      <c r="AX13" s="16" t="s">
        <v>2274</v>
      </c>
      <c r="BC13" s="34">
        <v>186315</v>
      </c>
    </row>
    <row r="14" spans="1:55" s="16" customFormat="1" ht="51">
      <c r="A14" s="57" t="s">
        <v>252</v>
      </c>
      <c r="B14" s="25">
        <v>199404200</v>
      </c>
      <c r="C14" s="1" t="s">
        <v>2362</v>
      </c>
      <c r="D14" s="1" t="s">
        <v>193</v>
      </c>
      <c r="E14" s="58" t="s">
        <v>209</v>
      </c>
      <c r="F14" s="36" t="s">
        <v>57</v>
      </c>
      <c r="G14" s="1" t="s">
        <v>1154</v>
      </c>
      <c r="H14" s="1" t="s">
        <v>1615</v>
      </c>
      <c r="I14" s="1" t="s">
        <v>2326</v>
      </c>
      <c r="J14" s="6">
        <v>475545</v>
      </c>
      <c r="K14" s="6">
        <v>499050</v>
      </c>
      <c r="L14" s="6">
        <v>533900</v>
      </c>
      <c r="M14" s="1" t="s">
        <v>1844</v>
      </c>
      <c r="N14" s="6">
        <v>0</v>
      </c>
      <c r="O14" s="6">
        <v>383662</v>
      </c>
      <c r="P14" s="17">
        <v>2.2</v>
      </c>
      <c r="Q14" s="59" t="s">
        <v>2530</v>
      </c>
      <c r="R14" s="61">
        <v>383662</v>
      </c>
      <c r="S14" s="63"/>
      <c r="T14" s="52">
        <v>383662</v>
      </c>
      <c r="U14" s="6">
        <v>383662</v>
      </c>
      <c r="V14" s="6">
        <v>383662</v>
      </c>
      <c r="W14" s="6">
        <v>0</v>
      </c>
      <c r="X14" s="6">
        <v>0</v>
      </c>
      <c r="Y14" s="14">
        <v>0</v>
      </c>
      <c r="Z14" s="63"/>
      <c r="AA14" s="52">
        <v>383662</v>
      </c>
      <c r="AB14" s="9">
        <v>0</v>
      </c>
      <c r="AC14" s="91"/>
      <c r="AD14" s="52">
        <v>383662</v>
      </c>
      <c r="AE14" s="6">
        <v>383662</v>
      </c>
      <c r="AF14" s="6">
        <v>0</v>
      </c>
      <c r="AG14" s="6">
        <v>0</v>
      </c>
      <c r="AH14" s="64" t="s">
        <v>850</v>
      </c>
      <c r="AI14" s="91"/>
      <c r="AJ14" s="24"/>
      <c r="AK14" s="91"/>
      <c r="AL14" s="52">
        <v>400000</v>
      </c>
      <c r="AM14" s="6">
        <v>400000</v>
      </c>
      <c r="AN14" s="6">
        <v>400000</v>
      </c>
      <c r="AO14" s="6">
        <v>0</v>
      </c>
      <c r="AP14" s="6">
        <v>0</v>
      </c>
      <c r="AQ14" s="14">
        <v>0</v>
      </c>
      <c r="AR14" s="37" t="s">
        <v>2475</v>
      </c>
      <c r="AS14" s="133"/>
      <c r="AT14" s="34">
        <v>115388</v>
      </c>
      <c r="AU14" s="34">
        <v>150238</v>
      </c>
      <c r="AV14" s="16" t="s">
        <v>1251</v>
      </c>
      <c r="AW14" s="137"/>
      <c r="AX14" s="16" t="s">
        <v>2274</v>
      </c>
      <c r="BC14" s="34">
        <v>150238</v>
      </c>
    </row>
    <row r="15" spans="1:55" s="16" customFormat="1" ht="76.5">
      <c r="A15" s="57" t="s">
        <v>251</v>
      </c>
      <c r="B15" s="26">
        <v>200740300</v>
      </c>
      <c r="C15" s="1" t="s">
        <v>902</v>
      </c>
      <c r="D15" s="17" t="s">
        <v>1942</v>
      </c>
      <c r="E15" s="59" t="s">
        <v>206</v>
      </c>
      <c r="F15" s="43"/>
      <c r="G15" s="17"/>
      <c r="H15" s="17"/>
      <c r="I15" s="17" t="s">
        <v>1621</v>
      </c>
      <c r="J15" s="17"/>
      <c r="K15" s="17"/>
      <c r="L15" s="17"/>
      <c r="M15" s="17"/>
      <c r="N15" s="6"/>
      <c r="O15" s="6"/>
      <c r="P15" s="17"/>
      <c r="Q15" s="59"/>
      <c r="R15" s="61">
        <v>0</v>
      </c>
      <c r="S15" s="63"/>
      <c r="T15" s="52">
        <v>0</v>
      </c>
      <c r="U15" s="6">
        <v>0</v>
      </c>
      <c r="V15" s="6">
        <v>0</v>
      </c>
      <c r="W15" s="6">
        <v>0</v>
      </c>
      <c r="X15" s="6">
        <v>0</v>
      </c>
      <c r="Y15" s="14">
        <v>0</v>
      </c>
      <c r="Z15" s="63"/>
      <c r="AA15" s="53">
        <v>901600</v>
      </c>
      <c r="AB15" s="9">
        <v>0</v>
      </c>
      <c r="AC15" s="91"/>
      <c r="AD15" s="53">
        <v>836163</v>
      </c>
      <c r="AE15" s="18">
        <v>804347</v>
      </c>
      <c r="AF15" s="6">
        <v>0</v>
      </c>
      <c r="AG15" s="6">
        <v>0</v>
      </c>
      <c r="AH15" s="64"/>
      <c r="AI15" s="91"/>
      <c r="AJ15" s="45" t="s">
        <v>2182</v>
      </c>
      <c r="AK15" s="91"/>
      <c r="AL15" s="53">
        <v>915703.5</v>
      </c>
      <c r="AM15" s="18">
        <v>836163</v>
      </c>
      <c r="AN15" s="18">
        <v>804347</v>
      </c>
      <c r="AO15" s="6">
        <v>0</v>
      </c>
      <c r="AP15" s="6">
        <v>0</v>
      </c>
      <c r="AQ15" s="14">
        <v>0</v>
      </c>
      <c r="AR15" s="37"/>
      <c r="AS15" s="133"/>
      <c r="AT15" s="34">
        <v>64747</v>
      </c>
      <c r="AU15" s="34">
        <v>87150</v>
      </c>
      <c r="AV15" s="16" t="s">
        <v>1248</v>
      </c>
      <c r="AW15" s="137"/>
      <c r="AX15" s="16" t="s">
        <v>2274</v>
      </c>
      <c r="AZ15" s="142"/>
      <c r="BA15" s="142"/>
      <c r="BC15" s="34">
        <v>87150</v>
      </c>
    </row>
    <row r="16" spans="1:55" s="16" customFormat="1" ht="89.25">
      <c r="A16" s="57" t="s">
        <v>252</v>
      </c>
      <c r="B16" s="25">
        <v>198710002</v>
      </c>
      <c r="C16" s="1" t="s">
        <v>89</v>
      </c>
      <c r="D16" s="1" t="s">
        <v>193</v>
      </c>
      <c r="E16" s="58" t="s">
        <v>209</v>
      </c>
      <c r="F16" s="36" t="s">
        <v>2325</v>
      </c>
      <c r="G16" s="1" t="s">
        <v>1111</v>
      </c>
      <c r="H16" s="1" t="s">
        <v>1615</v>
      </c>
      <c r="I16" s="1" t="s">
        <v>1854</v>
      </c>
      <c r="J16" s="6">
        <v>321767</v>
      </c>
      <c r="K16" s="6">
        <v>335282</v>
      </c>
      <c r="L16" s="6">
        <v>349395</v>
      </c>
      <c r="M16" s="1" t="s">
        <v>1834</v>
      </c>
      <c r="N16" s="6">
        <v>0</v>
      </c>
      <c r="O16" s="6">
        <v>300264</v>
      </c>
      <c r="P16" s="17">
        <v>2.3</v>
      </c>
      <c r="Q16" s="59" t="s">
        <v>1464</v>
      </c>
      <c r="R16" s="61">
        <v>300264</v>
      </c>
      <c r="S16" s="63"/>
      <c r="T16" s="52">
        <v>280264</v>
      </c>
      <c r="U16" s="6">
        <v>280264</v>
      </c>
      <c r="V16" s="6">
        <v>280264</v>
      </c>
      <c r="W16" s="6">
        <v>0</v>
      </c>
      <c r="X16" s="6">
        <v>0</v>
      </c>
      <c r="Y16" s="14">
        <v>0</v>
      </c>
      <c r="Z16" s="63"/>
      <c r="AA16" s="52">
        <v>280264</v>
      </c>
      <c r="AB16" s="9">
        <v>0</v>
      </c>
      <c r="AC16" s="91"/>
      <c r="AD16" s="52">
        <v>280264</v>
      </c>
      <c r="AE16" s="6">
        <v>280264</v>
      </c>
      <c r="AF16" s="6">
        <v>0</v>
      </c>
      <c r="AG16" s="6">
        <v>0</v>
      </c>
      <c r="AH16" s="64" t="s">
        <v>1596</v>
      </c>
      <c r="AI16" s="91"/>
      <c r="AJ16" s="24"/>
      <c r="AK16" s="91"/>
      <c r="AL16" s="52">
        <v>280264</v>
      </c>
      <c r="AM16" s="6">
        <v>280264</v>
      </c>
      <c r="AN16" s="6">
        <v>280264</v>
      </c>
      <c r="AO16" s="6">
        <v>0</v>
      </c>
      <c r="AP16" s="6">
        <v>0</v>
      </c>
      <c r="AQ16" s="14">
        <v>0</v>
      </c>
      <c r="AR16" s="37" t="s">
        <v>1584</v>
      </c>
      <c r="AS16" s="133"/>
      <c r="AT16" s="34">
        <v>54736</v>
      </c>
      <c r="AU16" s="34">
        <v>68736</v>
      </c>
      <c r="AV16" s="16" t="s">
        <v>1251</v>
      </c>
      <c r="AW16" s="137"/>
      <c r="AX16" s="16" t="s">
        <v>2274</v>
      </c>
      <c r="BA16" s="16" t="s">
        <v>367</v>
      </c>
      <c r="BB16" s="16" t="s">
        <v>368</v>
      </c>
      <c r="BC16" s="34">
        <v>68736</v>
      </c>
    </row>
    <row r="17" spans="1:55" s="16" customFormat="1" ht="89.25">
      <c r="A17" s="57" t="s">
        <v>252</v>
      </c>
      <c r="B17" s="25">
        <v>198402500</v>
      </c>
      <c r="C17" s="1" t="s">
        <v>564</v>
      </c>
      <c r="D17" s="1" t="s">
        <v>193</v>
      </c>
      <c r="E17" s="58" t="s">
        <v>214</v>
      </c>
      <c r="F17" s="36" t="s">
        <v>1820</v>
      </c>
      <c r="G17" s="1" t="s">
        <v>1570</v>
      </c>
      <c r="H17" s="1" t="s">
        <v>1615</v>
      </c>
      <c r="I17" s="1" t="s">
        <v>178</v>
      </c>
      <c r="J17" s="6">
        <v>377900</v>
      </c>
      <c r="K17" s="6">
        <v>391600</v>
      </c>
      <c r="L17" s="6">
        <v>410300</v>
      </c>
      <c r="M17" s="1" t="s">
        <v>1844</v>
      </c>
      <c r="N17" s="6">
        <v>0</v>
      </c>
      <c r="O17" s="6">
        <v>365000</v>
      </c>
      <c r="P17" s="17">
        <v>2.3</v>
      </c>
      <c r="Q17" s="59" t="s">
        <v>179</v>
      </c>
      <c r="R17" s="61">
        <v>365000</v>
      </c>
      <c r="S17" s="63"/>
      <c r="T17" s="52">
        <v>365000</v>
      </c>
      <c r="U17" s="6">
        <v>365000</v>
      </c>
      <c r="V17" s="6">
        <v>365000</v>
      </c>
      <c r="W17" s="6">
        <v>0</v>
      </c>
      <c r="X17" s="6">
        <v>0</v>
      </c>
      <c r="Y17" s="14">
        <v>0</v>
      </c>
      <c r="Z17" s="63"/>
      <c r="AA17" s="52">
        <v>365000</v>
      </c>
      <c r="AB17" s="9">
        <v>0</v>
      </c>
      <c r="AC17" s="91"/>
      <c r="AD17" s="52">
        <v>365000</v>
      </c>
      <c r="AE17" s="6">
        <v>365000</v>
      </c>
      <c r="AF17" s="6">
        <v>0</v>
      </c>
      <c r="AG17" s="6">
        <v>0</v>
      </c>
      <c r="AH17" s="64" t="s">
        <v>238</v>
      </c>
      <c r="AI17" s="91"/>
      <c r="AJ17" s="24"/>
      <c r="AK17" s="91"/>
      <c r="AL17" s="52">
        <v>365000</v>
      </c>
      <c r="AM17" s="6">
        <v>365000</v>
      </c>
      <c r="AN17" s="6">
        <v>365000</v>
      </c>
      <c r="AO17" s="6">
        <v>0</v>
      </c>
      <c r="AP17" s="6">
        <v>0</v>
      </c>
      <c r="AQ17" s="14">
        <v>0</v>
      </c>
      <c r="AR17" s="37" t="s">
        <v>177</v>
      </c>
      <c r="AS17" s="133"/>
      <c r="AT17" s="34">
        <v>26600</v>
      </c>
      <c r="AU17" s="34">
        <v>45300</v>
      </c>
      <c r="AV17" s="16" t="s">
        <v>1251</v>
      </c>
      <c r="AW17" s="137"/>
      <c r="AX17" s="16" t="s">
        <v>2274</v>
      </c>
      <c r="BA17" s="16" t="s">
        <v>362</v>
      </c>
      <c r="BB17" s="16" t="s">
        <v>1781</v>
      </c>
      <c r="BC17" s="34">
        <v>45300</v>
      </c>
    </row>
    <row r="18" spans="1:55" s="16" customFormat="1" ht="102">
      <c r="A18" s="57" t="s">
        <v>251</v>
      </c>
      <c r="B18" s="25">
        <v>198903500</v>
      </c>
      <c r="C18" s="1" t="s">
        <v>1495</v>
      </c>
      <c r="D18" s="1" t="s">
        <v>193</v>
      </c>
      <c r="E18" s="58" t="s">
        <v>209</v>
      </c>
      <c r="F18" s="36" t="s">
        <v>2325</v>
      </c>
      <c r="G18" s="1" t="s">
        <v>2103</v>
      </c>
      <c r="H18" s="1" t="s">
        <v>1615</v>
      </c>
      <c r="I18" s="1" t="s">
        <v>1854</v>
      </c>
      <c r="J18" s="6">
        <v>951664</v>
      </c>
      <c r="K18" s="6">
        <v>981110</v>
      </c>
      <c r="L18" s="6">
        <v>1011412</v>
      </c>
      <c r="M18" s="1" t="s">
        <v>1844</v>
      </c>
      <c r="N18" s="6">
        <v>0</v>
      </c>
      <c r="O18" s="6">
        <v>875000</v>
      </c>
      <c r="P18" s="17">
        <v>1</v>
      </c>
      <c r="Q18" s="59" t="s">
        <v>1583</v>
      </c>
      <c r="R18" s="61">
        <v>875000</v>
      </c>
      <c r="S18" s="63"/>
      <c r="T18" s="52">
        <v>941664</v>
      </c>
      <c r="U18" s="6">
        <v>966664</v>
      </c>
      <c r="V18" s="6">
        <v>966664</v>
      </c>
      <c r="W18" s="6">
        <v>0</v>
      </c>
      <c r="X18" s="6">
        <v>0</v>
      </c>
      <c r="Y18" s="14">
        <v>0</v>
      </c>
      <c r="Z18" s="63"/>
      <c r="AA18" s="52">
        <v>941664</v>
      </c>
      <c r="AB18" s="9">
        <v>0</v>
      </c>
      <c r="AC18" s="91"/>
      <c r="AD18" s="52">
        <v>966664</v>
      </c>
      <c r="AE18" s="6">
        <v>966664</v>
      </c>
      <c r="AF18" s="6">
        <v>0</v>
      </c>
      <c r="AG18" s="6">
        <v>0</v>
      </c>
      <c r="AH18" s="64" t="s">
        <v>2336</v>
      </c>
      <c r="AI18" s="91"/>
      <c r="AJ18" s="24"/>
      <c r="AK18" s="91"/>
      <c r="AL18" s="52">
        <v>941664</v>
      </c>
      <c r="AM18" s="6">
        <v>941664</v>
      </c>
      <c r="AN18" s="6">
        <v>941664</v>
      </c>
      <c r="AO18" s="6">
        <v>0</v>
      </c>
      <c r="AP18" s="6">
        <v>0</v>
      </c>
      <c r="AQ18" s="14">
        <v>0</v>
      </c>
      <c r="AR18" s="37" t="s">
        <v>1584</v>
      </c>
      <c r="AS18" s="133"/>
      <c r="AT18" s="34">
        <v>14446</v>
      </c>
      <c r="AU18" s="34">
        <v>44336</v>
      </c>
      <c r="AV18" s="16" t="s">
        <v>1251</v>
      </c>
      <c r="AW18" s="137"/>
      <c r="AX18" s="16" t="s">
        <v>2274</v>
      </c>
      <c r="BA18" s="16" t="s">
        <v>24</v>
      </c>
      <c r="BB18" s="16" t="s">
        <v>25</v>
      </c>
      <c r="BC18" s="34">
        <v>44336</v>
      </c>
    </row>
    <row r="19" spans="1:55" s="16" customFormat="1" ht="114.75">
      <c r="A19" s="57" t="s">
        <v>251</v>
      </c>
      <c r="B19" s="25">
        <v>199800704</v>
      </c>
      <c r="C19" s="1" t="s">
        <v>1439</v>
      </c>
      <c r="D19" s="1" t="s">
        <v>193</v>
      </c>
      <c r="E19" s="58" t="s">
        <v>214</v>
      </c>
      <c r="F19" s="36" t="s">
        <v>1820</v>
      </c>
      <c r="G19" s="1" t="s">
        <v>1876</v>
      </c>
      <c r="H19" s="1" t="s">
        <v>1615</v>
      </c>
      <c r="I19" s="1" t="s">
        <v>1821</v>
      </c>
      <c r="J19" s="6">
        <v>222041</v>
      </c>
      <c r="K19" s="6">
        <v>232878</v>
      </c>
      <c r="L19" s="6">
        <v>244321</v>
      </c>
      <c r="M19" s="1" t="s">
        <v>1844</v>
      </c>
      <c r="N19" s="6">
        <v>0</v>
      </c>
      <c r="O19" s="6">
        <v>206048</v>
      </c>
      <c r="P19" s="17">
        <v>1</v>
      </c>
      <c r="Q19" s="59" t="s">
        <v>694</v>
      </c>
      <c r="R19" s="61">
        <v>206048</v>
      </c>
      <c r="S19" s="63"/>
      <c r="T19" s="52">
        <v>200000</v>
      </c>
      <c r="U19" s="6">
        <v>200000</v>
      </c>
      <c r="V19" s="6">
        <v>200000</v>
      </c>
      <c r="W19" s="6">
        <v>0</v>
      </c>
      <c r="X19" s="6">
        <v>0</v>
      </c>
      <c r="Y19" s="14">
        <v>0</v>
      </c>
      <c r="Z19" s="63"/>
      <c r="AA19" s="52">
        <v>200000</v>
      </c>
      <c r="AB19" s="9">
        <v>0</v>
      </c>
      <c r="AC19" s="91"/>
      <c r="AD19" s="52">
        <v>200000</v>
      </c>
      <c r="AE19" s="6">
        <v>200000</v>
      </c>
      <c r="AF19" s="6">
        <v>0</v>
      </c>
      <c r="AG19" s="6">
        <v>0</v>
      </c>
      <c r="AH19" s="64"/>
      <c r="AI19" s="91"/>
      <c r="AJ19" s="24"/>
      <c r="AK19" s="91"/>
      <c r="AL19" s="52">
        <v>200000</v>
      </c>
      <c r="AM19" s="6">
        <v>200000</v>
      </c>
      <c r="AN19" s="6">
        <v>200000</v>
      </c>
      <c r="AO19" s="6">
        <v>0</v>
      </c>
      <c r="AP19" s="6">
        <v>0</v>
      </c>
      <c r="AQ19" s="14">
        <v>0</v>
      </c>
      <c r="AR19" s="37" t="s">
        <v>1109</v>
      </c>
      <c r="AS19" s="133"/>
      <c r="AT19" s="34">
        <v>32878</v>
      </c>
      <c r="AU19" s="34">
        <v>44321</v>
      </c>
      <c r="AV19" s="16" t="s">
        <v>1251</v>
      </c>
      <c r="AW19" s="137"/>
      <c r="AX19" s="16" t="s">
        <v>2274</v>
      </c>
      <c r="BC19" s="34">
        <v>44321</v>
      </c>
    </row>
    <row r="20" spans="1:55" s="16" customFormat="1" ht="63.75">
      <c r="A20" s="57" t="s">
        <v>257</v>
      </c>
      <c r="B20" s="25">
        <v>200724300</v>
      </c>
      <c r="C20" s="1" t="s">
        <v>2227</v>
      </c>
      <c r="D20" s="1" t="s">
        <v>506</v>
      </c>
      <c r="E20" s="58" t="s">
        <v>209</v>
      </c>
      <c r="F20" s="36" t="s">
        <v>1619</v>
      </c>
      <c r="G20" s="1" t="s">
        <v>8</v>
      </c>
      <c r="H20" s="41" t="s">
        <v>62</v>
      </c>
      <c r="I20" s="1" t="s">
        <v>897</v>
      </c>
      <c r="J20" s="6">
        <v>5778</v>
      </c>
      <c r="K20" s="6">
        <v>0</v>
      </c>
      <c r="L20" s="6">
        <v>0</v>
      </c>
      <c r="M20" s="1" t="s">
        <v>1618</v>
      </c>
      <c r="N20" s="6">
        <v>0</v>
      </c>
      <c r="O20" s="6">
        <v>0</v>
      </c>
      <c r="P20" s="17">
        <v>1</v>
      </c>
      <c r="Q20" s="59" t="s">
        <v>2228</v>
      </c>
      <c r="R20" s="61">
        <v>0</v>
      </c>
      <c r="S20" s="63"/>
      <c r="T20" s="52">
        <v>0</v>
      </c>
      <c r="U20" s="6">
        <v>0</v>
      </c>
      <c r="V20" s="6">
        <v>0</v>
      </c>
      <c r="W20" s="6">
        <v>0</v>
      </c>
      <c r="X20" s="6">
        <v>0</v>
      </c>
      <c r="Y20" s="14">
        <v>0</v>
      </c>
      <c r="Z20" s="63"/>
      <c r="AA20" s="54">
        <v>0</v>
      </c>
      <c r="AB20" s="9">
        <v>0</v>
      </c>
      <c r="AC20" s="91"/>
      <c r="AD20" s="52">
        <v>0</v>
      </c>
      <c r="AE20" s="6">
        <v>0</v>
      </c>
      <c r="AF20" s="6">
        <v>0</v>
      </c>
      <c r="AG20" s="6">
        <v>0</v>
      </c>
      <c r="AH20" s="64" t="s">
        <v>742</v>
      </c>
      <c r="AI20" s="91"/>
      <c r="AJ20" s="24"/>
      <c r="AK20" s="91"/>
      <c r="AL20" s="52">
        <v>0</v>
      </c>
      <c r="AM20" s="6">
        <v>0</v>
      </c>
      <c r="AN20" s="6">
        <v>0</v>
      </c>
      <c r="AO20" s="6">
        <v>0</v>
      </c>
      <c r="AP20" s="6">
        <v>0</v>
      </c>
      <c r="AQ20" s="14">
        <v>0</v>
      </c>
      <c r="AR20" s="37"/>
      <c r="AS20" s="133"/>
      <c r="AT20" s="34">
        <v>0</v>
      </c>
      <c r="AU20" s="34">
        <v>25778</v>
      </c>
      <c r="AV20" s="16" t="s">
        <v>2273</v>
      </c>
      <c r="AW20" s="137"/>
      <c r="AX20" s="16" t="s">
        <v>2274</v>
      </c>
      <c r="BC20" s="34">
        <v>25778</v>
      </c>
    </row>
    <row r="21" spans="1:55" s="16" customFormat="1" ht="38.25">
      <c r="A21" s="57" t="s">
        <v>251</v>
      </c>
      <c r="B21" s="25">
        <v>199501300</v>
      </c>
      <c r="C21" s="1" t="s">
        <v>515</v>
      </c>
      <c r="D21" s="1" t="s">
        <v>205</v>
      </c>
      <c r="E21" s="58" t="s">
        <v>206</v>
      </c>
      <c r="F21" s="36" t="s">
        <v>1857</v>
      </c>
      <c r="G21" s="1" t="s">
        <v>735</v>
      </c>
      <c r="H21" s="1" t="s">
        <v>1620</v>
      </c>
      <c r="I21" s="17" t="s">
        <v>1726</v>
      </c>
      <c r="J21" s="6">
        <v>252725</v>
      </c>
      <c r="K21" s="6">
        <v>260406</v>
      </c>
      <c r="L21" s="6">
        <v>268369</v>
      </c>
      <c r="M21" s="1" t="s">
        <v>1623</v>
      </c>
      <c r="N21" s="6">
        <v>0</v>
      </c>
      <c r="O21" s="6">
        <v>183561</v>
      </c>
      <c r="P21" s="17">
        <v>1</v>
      </c>
      <c r="Q21" s="59" t="s">
        <v>1727</v>
      </c>
      <c r="R21" s="61">
        <v>183561</v>
      </c>
      <c r="S21" s="63"/>
      <c r="T21" s="52">
        <v>200000</v>
      </c>
      <c r="U21" s="6">
        <v>200000</v>
      </c>
      <c r="V21" s="6">
        <v>200000</v>
      </c>
      <c r="W21" s="6">
        <v>0</v>
      </c>
      <c r="X21" s="6">
        <v>0</v>
      </c>
      <c r="Y21" s="14">
        <v>0</v>
      </c>
      <c r="Z21" s="63"/>
      <c r="AA21" s="52">
        <v>200000</v>
      </c>
      <c r="AB21" s="9">
        <v>0</v>
      </c>
      <c r="AC21" s="91"/>
      <c r="AD21" s="52">
        <v>200000</v>
      </c>
      <c r="AE21" s="6">
        <v>200000</v>
      </c>
      <c r="AF21" s="6">
        <v>0</v>
      </c>
      <c r="AG21" s="6">
        <v>0</v>
      </c>
      <c r="AH21" s="64" t="s">
        <v>2595</v>
      </c>
      <c r="AI21" s="91"/>
      <c r="AJ21" s="24"/>
      <c r="AK21" s="91"/>
      <c r="AL21" s="52">
        <v>200000</v>
      </c>
      <c r="AM21" s="6">
        <v>200000</v>
      </c>
      <c r="AN21" s="6">
        <v>200000</v>
      </c>
      <c r="AO21" s="6">
        <v>0</v>
      </c>
      <c r="AP21" s="6">
        <v>0</v>
      </c>
      <c r="AQ21" s="14">
        <v>0</v>
      </c>
      <c r="AR21" s="37" t="s">
        <v>1560</v>
      </c>
      <c r="AS21" s="133"/>
      <c r="AT21" s="34">
        <v>6000</v>
      </c>
      <c r="AU21" s="34">
        <v>6180</v>
      </c>
      <c r="AV21" s="16" t="s">
        <v>724</v>
      </c>
      <c r="AW21" s="137"/>
      <c r="AX21" s="16" t="s">
        <v>2274</v>
      </c>
      <c r="BC21" s="34">
        <v>6180</v>
      </c>
    </row>
    <row r="22" spans="1:55" s="16" customFormat="1" ht="63.75">
      <c r="A22" s="57" t="s">
        <v>254</v>
      </c>
      <c r="B22" s="25">
        <v>200700700</v>
      </c>
      <c r="C22" s="1" t="s">
        <v>2589</v>
      </c>
      <c r="D22" s="1" t="s">
        <v>1486</v>
      </c>
      <c r="E22" s="58" t="s">
        <v>1487</v>
      </c>
      <c r="F22" s="36" t="s">
        <v>1309</v>
      </c>
      <c r="G22" s="1" t="s">
        <v>586</v>
      </c>
      <c r="H22" s="1" t="s">
        <v>1615</v>
      </c>
      <c r="I22" s="1" t="s">
        <v>897</v>
      </c>
      <c r="J22" s="6">
        <v>136798</v>
      </c>
      <c r="K22" s="6">
        <v>122850</v>
      </c>
      <c r="L22" s="6">
        <v>125548</v>
      </c>
      <c r="M22" s="1" t="s">
        <v>1618</v>
      </c>
      <c r="N22" s="40">
        <v>0</v>
      </c>
      <c r="O22" s="40">
        <v>0</v>
      </c>
      <c r="P22" s="17">
        <v>2.3</v>
      </c>
      <c r="Q22" s="59" t="s">
        <v>2135</v>
      </c>
      <c r="R22" s="61">
        <v>0</v>
      </c>
      <c r="S22" s="63"/>
      <c r="T22" s="52">
        <v>0</v>
      </c>
      <c r="U22" s="6">
        <v>0</v>
      </c>
      <c r="V22" s="6">
        <v>0</v>
      </c>
      <c r="W22" s="6">
        <v>0</v>
      </c>
      <c r="X22" s="6">
        <v>0</v>
      </c>
      <c r="Y22" s="14">
        <v>0</v>
      </c>
      <c r="Z22" s="63"/>
      <c r="AA22" s="54">
        <v>0</v>
      </c>
      <c r="AB22" s="9">
        <v>0</v>
      </c>
      <c r="AC22" s="91"/>
      <c r="AD22" s="52">
        <v>0</v>
      </c>
      <c r="AE22" s="6">
        <v>0</v>
      </c>
      <c r="AF22" s="6">
        <v>0</v>
      </c>
      <c r="AG22" s="6">
        <v>0</v>
      </c>
      <c r="AH22" s="64" t="s">
        <v>742</v>
      </c>
      <c r="AI22" s="91"/>
      <c r="AJ22" s="24"/>
      <c r="AK22" s="91"/>
      <c r="AL22" s="52">
        <v>0</v>
      </c>
      <c r="AM22" s="6">
        <v>0</v>
      </c>
      <c r="AN22" s="6">
        <v>0</v>
      </c>
      <c r="AO22" s="6">
        <v>0</v>
      </c>
      <c r="AP22" s="6">
        <v>0</v>
      </c>
      <c r="AQ22" s="14">
        <v>0</v>
      </c>
      <c r="AR22" s="37"/>
      <c r="AS22" s="133"/>
      <c r="AT22" s="34">
        <v>136798</v>
      </c>
      <c r="AU22" s="34">
        <v>122850</v>
      </c>
      <c r="AV22" s="16" t="s">
        <v>152</v>
      </c>
      <c r="AW22" s="137"/>
      <c r="AX22" s="16" t="s">
        <v>2274</v>
      </c>
      <c r="BA22" s="16" t="s">
        <v>31</v>
      </c>
      <c r="BC22" s="34">
        <v>0</v>
      </c>
    </row>
    <row r="23" spans="1:55" s="16" customFormat="1" ht="76.5">
      <c r="A23" s="57" t="s">
        <v>254</v>
      </c>
      <c r="B23" s="25">
        <v>200705100</v>
      </c>
      <c r="C23" s="1" t="s">
        <v>304</v>
      </c>
      <c r="D23" s="1" t="s">
        <v>1486</v>
      </c>
      <c r="E23" s="58" t="s">
        <v>540</v>
      </c>
      <c r="F23" s="36" t="s">
        <v>869</v>
      </c>
      <c r="G23" s="1" t="s">
        <v>947</v>
      </c>
      <c r="H23" s="1" t="s">
        <v>1615</v>
      </c>
      <c r="I23" s="1" t="s">
        <v>897</v>
      </c>
      <c r="J23" s="6">
        <v>265615</v>
      </c>
      <c r="K23" s="6">
        <v>219285</v>
      </c>
      <c r="L23" s="6">
        <v>223802</v>
      </c>
      <c r="M23" s="1" t="s">
        <v>1618</v>
      </c>
      <c r="N23" s="40">
        <v>0</v>
      </c>
      <c r="O23" s="40">
        <v>0</v>
      </c>
      <c r="P23" s="17">
        <v>2.3</v>
      </c>
      <c r="Q23" s="59" t="s">
        <v>2284</v>
      </c>
      <c r="R23" s="61">
        <v>0</v>
      </c>
      <c r="S23" s="63"/>
      <c r="T23" s="52">
        <v>0</v>
      </c>
      <c r="U23" s="6">
        <v>0</v>
      </c>
      <c r="V23" s="6">
        <v>0</v>
      </c>
      <c r="W23" s="6">
        <v>0</v>
      </c>
      <c r="X23" s="6">
        <v>0</v>
      </c>
      <c r="Y23" s="14">
        <v>0</v>
      </c>
      <c r="Z23" s="63"/>
      <c r="AA23" s="54">
        <v>0</v>
      </c>
      <c r="AB23" s="9">
        <v>0</v>
      </c>
      <c r="AC23" s="91"/>
      <c r="AD23" s="52">
        <v>0</v>
      </c>
      <c r="AE23" s="6">
        <v>0</v>
      </c>
      <c r="AF23" s="6">
        <v>0</v>
      </c>
      <c r="AG23" s="6">
        <v>0</v>
      </c>
      <c r="AH23" s="64" t="s">
        <v>742</v>
      </c>
      <c r="AI23" s="91"/>
      <c r="AJ23" s="24"/>
      <c r="AK23" s="91"/>
      <c r="AL23" s="52">
        <v>0</v>
      </c>
      <c r="AM23" s="6">
        <v>0</v>
      </c>
      <c r="AN23" s="6">
        <v>0</v>
      </c>
      <c r="AO23" s="6">
        <v>0</v>
      </c>
      <c r="AP23" s="6">
        <v>0</v>
      </c>
      <c r="AQ23" s="14">
        <v>0</v>
      </c>
      <c r="AR23" s="37"/>
      <c r="AS23" s="133"/>
      <c r="AT23" s="34">
        <v>265615</v>
      </c>
      <c r="AU23" s="34">
        <v>219285</v>
      </c>
      <c r="AV23" s="16" t="s">
        <v>152</v>
      </c>
      <c r="AW23" s="149"/>
      <c r="AX23" s="16" t="s">
        <v>2274</v>
      </c>
      <c r="BA23" s="16" t="s">
        <v>31</v>
      </c>
      <c r="BC23" s="34">
        <v>0</v>
      </c>
    </row>
    <row r="24" spans="1:55" s="16" customFormat="1" ht="89.25">
      <c r="A24" s="57" t="s">
        <v>252</v>
      </c>
      <c r="B24" s="25">
        <v>200722400</v>
      </c>
      <c r="C24" s="1" t="s">
        <v>1083</v>
      </c>
      <c r="D24" s="1" t="s">
        <v>211</v>
      </c>
      <c r="E24" s="58" t="s">
        <v>520</v>
      </c>
      <c r="F24" s="36" t="s">
        <v>1312</v>
      </c>
      <c r="G24" s="1" t="s">
        <v>260</v>
      </c>
      <c r="H24" s="1" t="s">
        <v>1615</v>
      </c>
      <c r="I24" s="17" t="s">
        <v>1616</v>
      </c>
      <c r="J24" s="6">
        <v>296705</v>
      </c>
      <c r="K24" s="6">
        <v>700505</v>
      </c>
      <c r="L24" s="6">
        <v>804490</v>
      </c>
      <c r="M24" s="1" t="s">
        <v>2324</v>
      </c>
      <c r="N24" s="6">
        <v>0</v>
      </c>
      <c r="O24" s="6">
        <v>0</v>
      </c>
      <c r="P24" s="17">
        <v>2.3</v>
      </c>
      <c r="Q24" s="59" t="s">
        <v>2390</v>
      </c>
      <c r="R24" s="61">
        <v>0</v>
      </c>
      <c r="S24" s="63"/>
      <c r="T24" s="52">
        <v>237364</v>
      </c>
      <c r="U24" s="6">
        <v>560404</v>
      </c>
      <c r="V24" s="6">
        <v>643592</v>
      </c>
      <c r="W24" s="6">
        <v>0</v>
      </c>
      <c r="X24" s="6">
        <v>0</v>
      </c>
      <c r="Y24" s="14">
        <v>0</v>
      </c>
      <c r="Z24" s="63"/>
      <c r="AA24" s="52">
        <v>237364</v>
      </c>
      <c r="AB24" s="9">
        <v>0</v>
      </c>
      <c r="AC24" s="91"/>
      <c r="AD24" s="52">
        <v>560404</v>
      </c>
      <c r="AE24" s="6">
        <v>643592</v>
      </c>
      <c r="AF24" s="6">
        <v>0</v>
      </c>
      <c r="AG24" s="6">
        <v>0</v>
      </c>
      <c r="AH24" s="64" t="s">
        <v>1808</v>
      </c>
      <c r="AI24" s="91"/>
      <c r="AJ24" s="24"/>
      <c r="AK24" s="91"/>
      <c r="AL24" s="52">
        <v>0</v>
      </c>
      <c r="AM24" s="6">
        <v>0</v>
      </c>
      <c r="AN24" s="6">
        <v>0</v>
      </c>
      <c r="AO24" s="6">
        <v>0</v>
      </c>
      <c r="AP24" s="6">
        <v>0</v>
      </c>
      <c r="AQ24" s="14">
        <v>0</v>
      </c>
      <c r="AR24" s="37" t="s">
        <v>2234</v>
      </c>
      <c r="AS24" s="133"/>
      <c r="AT24" s="34">
        <v>700505</v>
      </c>
      <c r="AU24" s="34">
        <v>804490</v>
      </c>
      <c r="AV24" s="16" t="s">
        <v>1546</v>
      </c>
      <c r="AW24" s="149"/>
      <c r="AX24" s="16" t="s">
        <v>2274</v>
      </c>
      <c r="BA24" s="16" t="s">
        <v>30</v>
      </c>
      <c r="BC24" s="34">
        <v>0</v>
      </c>
    </row>
    <row r="25" spans="1:55" s="16" customFormat="1" ht="76.5">
      <c r="A25" s="57" t="s">
        <v>251</v>
      </c>
      <c r="B25" s="25">
        <v>199800702</v>
      </c>
      <c r="C25" s="1" t="s">
        <v>1503</v>
      </c>
      <c r="D25" s="1" t="s">
        <v>1504</v>
      </c>
      <c r="E25" s="58" t="s">
        <v>214</v>
      </c>
      <c r="F25" s="36" t="s">
        <v>1820</v>
      </c>
      <c r="G25" s="1" t="s">
        <v>1875</v>
      </c>
      <c r="H25" s="1" t="s">
        <v>1615</v>
      </c>
      <c r="I25" s="1" t="s">
        <v>1821</v>
      </c>
      <c r="J25" s="6">
        <v>622578</v>
      </c>
      <c r="K25" s="6">
        <v>640219</v>
      </c>
      <c r="L25" s="6">
        <v>657320</v>
      </c>
      <c r="M25" s="1" t="s">
        <v>1844</v>
      </c>
      <c r="N25" s="6">
        <v>0</v>
      </c>
      <c r="O25" s="6">
        <v>581215</v>
      </c>
      <c r="P25" s="17">
        <v>1</v>
      </c>
      <c r="Q25" s="59" t="s">
        <v>1101</v>
      </c>
      <c r="R25" s="61">
        <v>581215</v>
      </c>
      <c r="S25" s="63"/>
      <c r="T25" s="52">
        <v>581215</v>
      </c>
      <c r="U25" s="6">
        <v>581215</v>
      </c>
      <c r="V25" s="6">
        <v>282887</v>
      </c>
      <c r="W25" s="6">
        <v>0</v>
      </c>
      <c r="X25" s="6">
        <v>0</v>
      </c>
      <c r="Y25" s="14">
        <v>0</v>
      </c>
      <c r="Z25" s="63"/>
      <c r="AA25" s="52">
        <v>581215</v>
      </c>
      <c r="AB25" s="9">
        <v>0</v>
      </c>
      <c r="AC25" s="91"/>
      <c r="AD25" s="52">
        <v>581215</v>
      </c>
      <c r="AE25" s="6">
        <v>282887</v>
      </c>
      <c r="AF25" s="6">
        <v>0</v>
      </c>
      <c r="AG25" s="6">
        <v>0</v>
      </c>
      <c r="AH25" s="64" t="s">
        <v>1167</v>
      </c>
      <c r="AI25" s="91"/>
      <c r="AJ25" s="24"/>
      <c r="AK25" s="91"/>
      <c r="AL25" s="52">
        <v>602457</v>
      </c>
      <c r="AM25" s="6">
        <v>602457</v>
      </c>
      <c r="AN25" s="6">
        <v>282887</v>
      </c>
      <c r="AO25" s="6">
        <v>0</v>
      </c>
      <c r="AP25" s="6">
        <v>0</v>
      </c>
      <c r="AQ25" s="14">
        <v>0</v>
      </c>
      <c r="AR25" s="37" t="s">
        <v>1102</v>
      </c>
      <c r="AS25" s="133"/>
      <c r="AT25" s="34">
        <v>17436</v>
      </c>
      <c r="AU25" s="34">
        <v>0</v>
      </c>
      <c r="AV25" s="16" t="s">
        <v>966</v>
      </c>
      <c r="AW25" s="137"/>
      <c r="AX25" s="16" t="s">
        <v>2274</v>
      </c>
      <c r="AZ25" s="142"/>
      <c r="BA25" s="142"/>
      <c r="BB25" s="142"/>
      <c r="BC25" s="34">
        <v>0</v>
      </c>
    </row>
    <row r="26" spans="1:56" s="16" customFormat="1" ht="25.5">
      <c r="A26" s="57"/>
      <c r="B26" s="20" t="s">
        <v>1204</v>
      </c>
      <c r="C26" s="17" t="s">
        <v>1204</v>
      </c>
      <c r="D26" s="17"/>
      <c r="E26" s="58"/>
      <c r="F26" s="36"/>
      <c r="G26" s="1"/>
      <c r="H26" s="1"/>
      <c r="I26" s="1"/>
      <c r="J26" s="6"/>
      <c r="K26" s="6"/>
      <c r="L26" s="6"/>
      <c r="M26" s="17"/>
      <c r="N26" s="40"/>
      <c r="O26" s="40"/>
      <c r="P26" s="17"/>
      <c r="Q26" s="59"/>
      <c r="R26" s="61"/>
      <c r="S26" s="63"/>
      <c r="T26" s="52"/>
      <c r="U26" s="6"/>
      <c r="V26" s="6"/>
      <c r="W26" s="6"/>
      <c r="X26" s="6"/>
      <c r="Y26" s="14"/>
      <c r="Z26" s="63"/>
      <c r="AA26" s="52">
        <v>0</v>
      </c>
      <c r="AB26" s="9">
        <v>0</v>
      </c>
      <c r="AC26" s="91"/>
      <c r="AD26" s="52">
        <v>765000</v>
      </c>
      <c r="AE26" s="6">
        <v>765000</v>
      </c>
      <c r="AF26" s="6">
        <v>0</v>
      </c>
      <c r="AG26" s="6">
        <v>0</v>
      </c>
      <c r="AH26" s="64"/>
      <c r="AI26" s="91"/>
      <c r="AJ26" s="24"/>
      <c r="AK26" s="91"/>
      <c r="AL26" s="52"/>
      <c r="AM26" s="6"/>
      <c r="AN26" s="6"/>
      <c r="AO26" s="6"/>
      <c r="AP26" s="6"/>
      <c r="AQ26" s="14"/>
      <c r="AR26" s="37"/>
      <c r="AS26" s="133"/>
      <c r="AT26" s="34">
        <f>-AD26</f>
        <v>-765000</v>
      </c>
      <c r="AU26" s="34">
        <f>-AE26</f>
        <v>-765000</v>
      </c>
      <c r="AW26" s="137"/>
      <c r="AX26" s="16" t="s">
        <v>2274</v>
      </c>
      <c r="BC26" s="34">
        <f>-AM26</f>
        <v>0</v>
      </c>
      <c r="BD26" s="142">
        <f>SUM(BC8:BC26)</f>
        <v>3935409.33</v>
      </c>
    </row>
    <row r="27" spans="1:55" s="16" customFormat="1" ht="63.75">
      <c r="A27" s="57" t="s">
        <v>254</v>
      </c>
      <c r="B27" s="25">
        <v>200713200</v>
      </c>
      <c r="C27" s="1" t="s">
        <v>1627</v>
      </c>
      <c r="D27" s="1" t="s">
        <v>1628</v>
      </c>
      <c r="E27" s="58" t="s">
        <v>214</v>
      </c>
      <c r="F27" s="36" t="s">
        <v>1820</v>
      </c>
      <c r="G27" s="1" t="s">
        <v>716</v>
      </c>
      <c r="H27" s="1" t="s">
        <v>1615</v>
      </c>
      <c r="I27" s="1" t="s">
        <v>897</v>
      </c>
      <c r="J27" s="6">
        <v>1806428</v>
      </c>
      <c r="K27" s="6">
        <v>1770842</v>
      </c>
      <c r="L27" s="6">
        <v>1892140</v>
      </c>
      <c r="M27" s="1" t="s">
        <v>2324</v>
      </c>
      <c r="N27" s="40">
        <v>0</v>
      </c>
      <c r="O27" s="40">
        <v>0</v>
      </c>
      <c r="P27" s="17">
        <v>1</v>
      </c>
      <c r="Q27" s="59" t="s">
        <v>2164</v>
      </c>
      <c r="R27" s="61">
        <v>0</v>
      </c>
      <c r="S27" s="63"/>
      <c r="T27" s="52">
        <v>0</v>
      </c>
      <c r="U27" s="6">
        <v>0</v>
      </c>
      <c r="V27" s="6">
        <v>0</v>
      </c>
      <c r="W27" s="6">
        <v>0</v>
      </c>
      <c r="X27" s="6">
        <v>0</v>
      </c>
      <c r="Y27" s="14">
        <v>0</v>
      </c>
      <c r="Z27" s="63"/>
      <c r="AA27" s="54">
        <v>0</v>
      </c>
      <c r="AB27" s="9">
        <v>0</v>
      </c>
      <c r="AC27" s="91"/>
      <c r="AD27" s="52">
        <v>0</v>
      </c>
      <c r="AE27" s="6">
        <v>0</v>
      </c>
      <c r="AF27" s="6">
        <v>0</v>
      </c>
      <c r="AG27" s="6">
        <v>0</v>
      </c>
      <c r="AH27" s="64" t="s">
        <v>742</v>
      </c>
      <c r="AI27" s="91"/>
      <c r="AJ27" s="24"/>
      <c r="AK27" s="91"/>
      <c r="AL27" s="52">
        <v>0</v>
      </c>
      <c r="AM27" s="6">
        <v>0</v>
      </c>
      <c r="AN27" s="6">
        <v>0</v>
      </c>
      <c r="AO27" s="6">
        <v>0</v>
      </c>
      <c r="AP27" s="6">
        <v>0</v>
      </c>
      <c r="AQ27" s="14">
        <v>0</v>
      </c>
      <c r="AR27" s="37"/>
      <c r="AS27" s="133"/>
      <c r="AT27" s="34">
        <v>1806428</v>
      </c>
      <c r="AU27" s="34">
        <v>1770842</v>
      </c>
      <c r="AV27" s="16" t="s">
        <v>1250</v>
      </c>
      <c r="AW27" s="137"/>
      <c r="AX27" s="16" t="s">
        <v>588</v>
      </c>
      <c r="AY27" s="16" t="s">
        <v>1958</v>
      </c>
      <c r="BA27" s="142" t="s">
        <v>2542</v>
      </c>
      <c r="BB27" s="142" t="s">
        <v>2543</v>
      </c>
      <c r="BC27" s="34">
        <v>1770842</v>
      </c>
    </row>
    <row r="28" spans="1:55" s="16" customFormat="1" ht="63.75">
      <c r="A28" s="57" t="s">
        <v>254</v>
      </c>
      <c r="B28" s="25">
        <v>199801600</v>
      </c>
      <c r="C28" s="1" t="s">
        <v>198</v>
      </c>
      <c r="D28" s="1" t="s">
        <v>193</v>
      </c>
      <c r="E28" s="58" t="s">
        <v>209</v>
      </c>
      <c r="F28" s="36" t="s">
        <v>869</v>
      </c>
      <c r="G28" s="1" t="s">
        <v>1872</v>
      </c>
      <c r="H28" s="1" t="s">
        <v>1615</v>
      </c>
      <c r="I28" s="1" t="s">
        <v>1525</v>
      </c>
      <c r="J28" s="6">
        <v>997800</v>
      </c>
      <c r="K28" s="6">
        <v>1034705</v>
      </c>
      <c r="L28" s="6">
        <v>1082220</v>
      </c>
      <c r="M28" s="1" t="s">
        <v>1844</v>
      </c>
      <c r="N28" s="6">
        <v>0</v>
      </c>
      <c r="O28" s="6">
        <v>880000</v>
      </c>
      <c r="P28" s="17">
        <v>2.3</v>
      </c>
      <c r="Q28" s="59" t="s">
        <v>2576</v>
      </c>
      <c r="R28" s="61">
        <v>880000</v>
      </c>
      <c r="S28" s="63"/>
      <c r="T28" s="52">
        <v>634479</v>
      </c>
      <c r="U28" s="6">
        <v>600000</v>
      </c>
      <c r="V28" s="6">
        <v>600000</v>
      </c>
      <c r="W28" s="6">
        <v>0</v>
      </c>
      <c r="X28" s="6">
        <v>0</v>
      </c>
      <c r="Y28" s="14">
        <v>0</v>
      </c>
      <c r="Z28" s="63"/>
      <c r="AA28" s="52">
        <v>634479</v>
      </c>
      <c r="AB28" s="9">
        <v>0</v>
      </c>
      <c r="AC28" s="91"/>
      <c r="AD28" s="52">
        <v>600000</v>
      </c>
      <c r="AE28" s="6">
        <v>600000</v>
      </c>
      <c r="AF28" s="6">
        <v>0</v>
      </c>
      <c r="AG28" s="6">
        <v>0</v>
      </c>
      <c r="AH28" s="64" t="s">
        <v>989</v>
      </c>
      <c r="AI28" s="91"/>
      <c r="AJ28" s="24"/>
      <c r="AK28" s="91"/>
      <c r="AL28" s="52">
        <v>700000</v>
      </c>
      <c r="AM28" s="6">
        <v>700000</v>
      </c>
      <c r="AN28" s="6">
        <v>700000</v>
      </c>
      <c r="AO28" s="6">
        <v>0</v>
      </c>
      <c r="AP28" s="6">
        <v>0</v>
      </c>
      <c r="AQ28" s="14">
        <v>0</v>
      </c>
      <c r="AR28" s="37" t="s">
        <v>2574</v>
      </c>
      <c r="AS28" s="133"/>
      <c r="AT28" s="34">
        <v>434705</v>
      </c>
      <c r="AU28" s="34">
        <v>482220</v>
      </c>
      <c r="AV28" s="16" t="s">
        <v>1251</v>
      </c>
      <c r="AW28" s="137"/>
      <c r="AX28" s="16" t="s">
        <v>588</v>
      </c>
      <c r="AY28" s="16" t="s">
        <v>1958</v>
      </c>
      <c r="BA28" s="142"/>
      <c r="BB28" s="142"/>
      <c r="BC28" s="34">
        <v>482220</v>
      </c>
    </row>
    <row r="29" spans="1:55" s="16" customFormat="1" ht="63.75">
      <c r="A29" s="57" t="s">
        <v>254</v>
      </c>
      <c r="B29" s="25">
        <v>199701501</v>
      </c>
      <c r="C29" s="1" t="s">
        <v>2360</v>
      </c>
      <c r="D29" s="1" t="s">
        <v>205</v>
      </c>
      <c r="E29" s="58" t="s">
        <v>214</v>
      </c>
      <c r="F29" s="36" t="s">
        <v>1845</v>
      </c>
      <c r="G29" s="1" t="s">
        <v>605</v>
      </c>
      <c r="H29" s="1" t="s">
        <v>1615</v>
      </c>
      <c r="I29" s="1" t="s">
        <v>1854</v>
      </c>
      <c r="J29" s="6">
        <v>324987</v>
      </c>
      <c r="K29" s="6">
        <v>340062</v>
      </c>
      <c r="L29" s="6">
        <v>355135</v>
      </c>
      <c r="M29" s="1" t="s">
        <v>2324</v>
      </c>
      <c r="N29" s="6">
        <v>0</v>
      </c>
      <c r="O29" s="6">
        <v>263246</v>
      </c>
      <c r="P29" s="17">
        <v>1</v>
      </c>
      <c r="Q29" s="59" t="s">
        <v>1846</v>
      </c>
      <c r="R29" s="61">
        <v>263246</v>
      </c>
      <c r="S29" s="63"/>
      <c r="T29" s="52">
        <v>263246</v>
      </c>
      <c r="U29" s="6">
        <v>0</v>
      </c>
      <c r="V29" s="6">
        <v>0</v>
      </c>
      <c r="W29" s="6">
        <v>0</v>
      </c>
      <c r="X29" s="6">
        <v>0</v>
      </c>
      <c r="Y29" s="14">
        <v>0</v>
      </c>
      <c r="Z29" s="63"/>
      <c r="AA29" s="52">
        <v>263246</v>
      </c>
      <c r="AB29" s="9">
        <v>0</v>
      </c>
      <c r="AC29" s="91"/>
      <c r="AD29" s="52">
        <v>0</v>
      </c>
      <c r="AE29" s="6">
        <v>0</v>
      </c>
      <c r="AF29" s="6">
        <v>0</v>
      </c>
      <c r="AG29" s="6">
        <v>0</v>
      </c>
      <c r="AH29" s="64" t="s">
        <v>1665</v>
      </c>
      <c r="AI29" s="91"/>
      <c r="AJ29" s="24"/>
      <c r="AK29" s="91"/>
      <c r="AL29" s="52">
        <v>0</v>
      </c>
      <c r="AM29" s="6">
        <v>0</v>
      </c>
      <c r="AN29" s="6">
        <v>0</v>
      </c>
      <c r="AO29" s="6">
        <v>0</v>
      </c>
      <c r="AP29" s="6">
        <v>0</v>
      </c>
      <c r="AQ29" s="14">
        <v>0</v>
      </c>
      <c r="AR29" s="37" t="s">
        <v>1847</v>
      </c>
      <c r="AS29" s="133"/>
      <c r="AT29" s="34">
        <v>270999</v>
      </c>
      <c r="AU29" s="34">
        <v>279129</v>
      </c>
      <c r="AV29" s="16" t="s">
        <v>967</v>
      </c>
      <c r="AW29" s="137"/>
      <c r="AX29" s="16" t="s">
        <v>588</v>
      </c>
      <c r="AY29" s="16" t="s">
        <v>1958</v>
      </c>
      <c r="BA29" s="142"/>
      <c r="BB29" s="142"/>
      <c r="BC29" s="34">
        <v>279129</v>
      </c>
    </row>
    <row r="30" spans="1:55" s="16" customFormat="1" ht="102">
      <c r="A30" s="57" t="s">
        <v>254</v>
      </c>
      <c r="B30" s="25">
        <v>198805304</v>
      </c>
      <c r="C30" s="1" t="s">
        <v>1684</v>
      </c>
      <c r="D30" s="1" t="s">
        <v>193</v>
      </c>
      <c r="E30" s="58" t="s">
        <v>1487</v>
      </c>
      <c r="F30" s="36" t="s">
        <v>1049</v>
      </c>
      <c r="G30" s="1" t="s">
        <v>798</v>
      </c>
      <c r="H30" s="1" t="s">
        <v>1615</v>
      </c>
      <c r="I30" s="1" t="s">
        <v>1616</v>
      </c>
      <c r="J30" s="6">
        <v>536935</v>
      </c>
      <c r="K30" s="6">
        <v>583381</v>
      </c>
      <c r="L30" s="6">
        <v>609659</v>
      </c>
      <c r="M30" s="1" t="s">
        <v>2324</v>
      </c>
      <c r="N30" s="6">
        <v>0</v>
      </c>
      <c r="O30" s="6">
        <v>415000</v>
      </c>
      <c r="P30" s="17">
        <v>1</v>
      </c>
      <c r="Q30" s="59" t="s">
        <v>2616</v>
      </c>
      <c r="R30" s="61">
        <v>474485</v>
      </c>
      <c r="S30" s="63"/>
      <c r="T30" s="52">
        <v>474485</v>
      </c>
      <c r="U30" s="6">
        <v>474485</v>
      </c>
      <c r="V30" s="6">
        <v>474485</v>
      </c>
      <c r="W30" s="6">
        <v>0</v>
      </c>
      <c r="X30" s="6">
        <v>0</v>
      </c>
      <c r="Y30" s="14">
        <v>0</v>
      </c>
      <c r="Z30" s="63"/>
      <c r="AA30" s="53">
        <v>486219</v>
      </c>
      <c r="AB30" s="9">
        <v>0</v>
      </c>
      <c r="AC30" s="91"/>
      <c r="AD30" s="53">
        <v>486219</v>
      </c>
      <c r="AE30" s="18">
        <v>486219</v>
      </c>
      <c r="AF30" s="6">
        <v>0</v>
      </c>
      <c r="AG30" s="6">
        <v>0</v>
      </c>
      <c r="AH30" s="64" t="s">
        <v>2043</v>
      </c>
      <c r="AI30" s="91"/>
      <c r="AJ30" s="24" t="s">
        <v>2414</v>
      </c>
      <c r="AK30" s="91"/>
      <c r="AL30" s="52">
        <v>530000</v>
      </c>
      <c r="AM30" s="6">
        <v>530000</v>
      </c>
      <c r="AN30" s="6">
        <v>530000</v>
      </c>
      <c r="AO30" s="6">
        <v>0</v>
      </c>
      <c r="AP30" s="6">
        <v>0</v>
      </c>
      <c r="AQ30" s="14">
        <v>0</v>
      </c>
      <c r="AR30" s="37"/>
      <c r="AS30" s="133"/>
      <c r="AT30" s="34">
        <v>108896</v>
      </c>
      <c r="AU30" s="34">
        <v>135174</v>
      </c>
      <c r="AV30" s="16" t="s">
        <v>1251</v>
      </c>
      <c r="AW30" s="137"/>
      <c r="AX30" s="16" t="s">
        <v>588</v>
      </c>
      <c r="AY30" s="16" t="s">
        <v>1958</v>
      </c>
      <c r="BA30" s="142" t="s">
        <v>371</v>
      </c>
      <c r="BB30" s="142" t="s">
        <v>18</v>
      </c>
      <c r="BC30" s="34">
        <v>135174</v>
      </c>
    </row>
    <row r="31" spans="1:55" s="16" customFormat="1" ht="102">
      <c r="A31" s="57" t="s">
        <v>254</v>
      </c>
      <c r="B31" s="25">
        <v>199801004</v>
      </c>
      <c r="C31" s="1" t="s">
        <v>2152</v>
      </c>
      <c r="D31" s="1" t="s">
        <v>205</v>
      </c>
      <c r="E31" s="58" t="s">
        <v>214</v>
      </c>
      <c r="F31" s="36" t="s">
        <v>2611</v>
      </c>
      <c r="G31" s="1" t="s">
        <v>1878</v>
      </c>
      <c r="H31" s="1" t="s">
        <v>1615</v>
      </c>
      <c r="I31" s="1" t="s">
        <v>1839</v>
      </c>
      <c r="J31" s="6">
        <v>371780</v>
      </c>
      <c r="K31" s="6">
        <v>365467</v>
      </c>
      <c r="L31" s="6">
        <v>373361</v>
      </c>
      <c r="M31" s="1" t="s">
        <v>1834</v>
      </c>
      <c r="N31" s="6">
        <v>0</v>
      </c>
      <c r="O31" s="6">
        <v>307176</v>
      </c>
      <c r="P31" s="17">
        <v>1</v>
      </c>
      <c r="Q31" s="59" t="s">
        <v>2018</v>
      </c>
      <c r="R31" s="61">
        <v>307176</v>
      </c>
      <c r="S31" s="63"/>
      <c r="T31" s="52">
        <v>307176</v>
      </c>
      <c r="U31" s="6">
        <v>307176</v>
      </c>
      <c r="V31" s="6">
        <v>307176</v>
      </c>
      <c r="W31" s="6">
        <v>0</v>
      </c>
      <c r="X31" s="6">
        <v>0</v>
      </c>
      <c r="Y31" s="14">
        <v>0</v>
      </c>
      <c r="Z31" s="63"/>
      <c r="AA31" s="52">
        <v>307176</v>
      </c>
      <c r="AB31" s="9">
        <v>0</v>
      </c>
      <c r="AC31" s="91"/>
      <c r="AD31" s="52">
        <v>307176</v>
      </c>
      <c r="AE31" s="6">
        <v>307176</v>
      </c>
      <c r="AF31" s="6">
        <v>0</v>
      </c>
      <c r="AG31" s="6">
        <v>0</v>
      </c>
      <c r="AH31" s="64" t="s">
        <v>986</v>
      </c>
      <c r="AI31" s="91"/>
      <c r="AJ31" s="24"/>
      <c r="AK31" s="91"/>
      <c r="AL31" s="52">
        <v>0</v>
      </c>
      <c r="AM31" s="6">
        <v>0</v>
      </c>
      <c r="AN31" s="6">
        <v>0</v>
      </c>
      <c r="AO31" s="6">
        <v>0</v>
      </c>
      <c r="AP31" s="6">
        <v>0</v>
      </c>
      <c r="AQ31" s="14">
        <v>0</v>
      </c>
      <c r="AR31" s="37"/>
      <c r="AS31" s="133"/>
      <c r="AT31" s="6">
        <v>9215</v>
      </c>
      <c r="AU31" s="6">
        <v>18707</v>
      </c>
      <c r="AV31" s="16" t="s">
        <v>966</v>
      </c>
      <c r="AW31" s="137"/>
      <c r="AX31" s="16" t="s">
        <v>588</v>
      </c>
      <c r="AY31" s="16" t="s">
        <v>1958</v>
      </c>
      <c r="BA31" s="142"/>
      <c r="BB31" s="142"/>
      <c r="BC31" s="6">
        <v>18707</v>
      </c>
    </row>
    <row r="32" spans="1:55" s="16" customFormat="1" ht="114.75">
      <c r="A32" s="57" t="s">
        <v>254</v>
      </c>
      <c r="B32" s="25">
        <v>200301700</v>
      </c>
      <c r="C32" s="1" t="s">
        <v>2074</v>
      </c>
      <c r="D32" s="1" t="s">
        <v>1672</v>
      </c>
      <c r="E32" s="58" t="s">
        <v>540</v>
      </c>
      <c r="F32" s="36" t="s">
        <v>1842</v>
      </c>
      <c r="G32" s="1" t="s">
        <v>596</v>
      </c>
      <c r="H32" s="1" t="s">
        <v>1615</v>
      </c>
      <c r="I32" s="1" t="s">
        <v>1561</v>
      </c>
      <c r="J32" s="6">
        <v>3950858</v>
      </c>
      <c r="K32" s="6">
        <v>4520935</v>
      </c>
      <c r="L32" s="6">
        <v>4749337</v>
      </c>
      <c r="M32" s="1" t="s">
        <v>1844</v>
      </c>
      <c r="N32" s="40">
        <v>0</v>
      </c>
      <c r="O32" s="6">
        <v>2840000</v>
      </c>
      <c r="P32" s="17">
        <v>2.2</v>
      </c>
      <c r="Q32" s="59" t="s">
        <v>2561</v>
      </c>
      <c r="R32" s="61">
        <v>2840000</v>
      </c>
      <c r="S32" s="63"/>
      <c r="T32" s="52">
        <v>2200000</v>
      </c>
      <c r="U32" s="6">
        <v>2200000</v>
      </c>
      <c r="V32" s="6">
        <v>2200000</v>
      </c>
      <c r="W32" s="6">
        <v>0</v>
      </c>
      <c r="X32" s="6">
        <v>0</v>
      </c>
      <c r="Y32" s="14">
        <v>0</v>
      </c>
      <c r="Z32" s="63"/>
      <c r="AA32" s="52">
        <v>2200000</v>
      </c>
      <c r="AB32" s="9">
        <v>0</v>
      </c>
      <c r="AC32" s="91"/>
      <c r="AD32" s="52">
        <v>2200000</v>
      </c>
      <c r="AE32" s="6">
        <v>2200000</v>
      </c>
      <c r="AF32" s="6">
        <v>0</v>
      </c>
      <c r="AG32" s="6">
        <v>0</v>
      </c>
      <c r="AH32" s="64" t="s">
        <v>1394</v>
      </c>
      <c r="AI32" s="91"/>
      <c r="AJ32" s="24"/>
      <c r="AK32" s="91"/>
      <c r="AL32" s="52">
        <v>1836000</v>
      </c>
      <c r="AM32" s="6">
        <v>1836000</v>
      </c>
      <c r="AN32" s="6">
        <v>1836000</v>
      </c>
      <c r="AO32" s="6">
        <v>0</v>
      </c>
      <c r="AP32" s="6">
        <v>0</v>
      </c>
      <c r="AQ32" s="14">
        <v>0</v>
      </c>
      <c r="AR32" s="37" t="s">
        <v>1736</v>
      </c>
      <c r="AS32" s="133"/>
      <c r="AT32" s="34">
        <v>1400000</v>
      </c>
      <c r="AU32" s="34">
        <v>1400000</v>
      </c>
      <c r="AV32" s="16" t="s">
        <v>964</v>
      </c>
      <c r="AW32" s="137"/>
      <c r="AX32" s="16" t="s">
        <v>588</v>
      </c>
      <c r="AY32" s="16" t="s">
        <v>1958</v>
      </c>
      <c r="BA32" s="142" t="s">
        <v>16</v>
      </c>
      <c r="BB32" s="142"/>
      <c r="BC32" s="34">
        <v>0</v>
      </c>
    </row>
    <row r="33" spans="1:55" s="16" customFormat="1" ht="76.5">
      <c r="A33" s="57" t="s">
        <v>254</v>
      </c>
      <c r="B33" s="25">
        <v>200727000</v>
      </c>
      <c r="C33" s="1" t="s">
        <v>1427</v>
      </c>
      <c r="D33" s="1" t="s">
        <v>211</v>
      </c>
      <c r="E33" s="58" t="s">
        <v>212</v>
      </c>
      <c r="F33" s="36" t="s">
        <v>1784</v>
      </c>
      <c r="G33" s="1" t="s">
        <v>979</v>
      </c>
      <c r="H33" s="1" t="s">
        <v>1620</v>
      </c>
      <c r="I33" s="1" t="s">
        <v>897</v>
      </c>
      <c r="J33" s="6">
        <v>749982</v>
      </c>
      <c r="K33" s="6">
        <v>642890</v>
      </c>
      <c r="L33" s="6">
        <v>637533</v>
      </c>
      <c r="M33" s="1" t="s">
        <v>1618</v>
      </c>
      <c r="N33" s="40">
        <v>0</v>
      </c>
      <c r="O33" s="40">
        <v>0</v>
      </c>
      <c r="P33" s="17">
        <v>1</v>
      </c>
      <c r="Q33" s="59" t="s">
        <v>2610</v>
      </c>
      <c r="R33" s="61">
        <v>0</v>
      </c>
      <c r="S33" s="63"/>
      <c r="T33" s="52">
        <v>0</v>
      </c>
      <c r="U33" s="6">
        <v>0</v>
      </c>
      <c r="V33" s="6">
        <v>0</v>
      </c>
      <c r="W33" s="6">
        <v>0</v>
      </c>
      <c r="X33" s="6">
        <v>0</v>
      </c>
      <c r="Y33" s="14">
        <v>0</v>
      </c>
      <c r="Z33" s="63"/>
      <c r="AA33" s="54">
        <v>0</v>
      </c>
      <c r="AB33" s="9">
        <v>0</v>
      </c>
      <c r="AC33" s="91"/>
      <c r="AD33" s="52">
        <v>0</v>
      </c>
      <c r="AE33" s="6">
        <v>0</v>
      </c>
      <c r="AF33" s="6">
        <v>0</v>
      </c>
      <c r="AG33" s="6">
        <v>0</v>
      </c>
      <c r="AH33" s="64" t="s">
        <v>742</v>
      </c>
      <c r="AI33" s="91"/>
      <c r="AJ33" s="24"/>
      <c r="AK33" s="91"/>
      <c r="AL33" s="52">
        <v>0</v>
      </c>
      <c r="AM33" s="6">
        <v>0</v>
      </c>
      <c r="AN33" s="6">
        <v>0</v>
      </c>
      <c r="AO33" s="6">
        <v>0</v>
      </c>
      <c r="AP33" s="6">
        <v>0</v>
      </c>
      <c r="AQ33" s="14">
        <v>0</v>
      </c>
      <c r="AR33" s="37"/>
      <c r="AS33" s="133"/>
      <c r="AT33" s="34">
        <v>0</v>
      </c>
      <c r="AU33" s="34">
        <v>0</v>
      </c>
      <c r="AW33" s="137"/>
      <c r="AX33" s="16" t="s">
        <v>588</v>
      </c>
      <c r="AY33" s="16" t="s">
        <v>1958</v>
      </c>
      <c r="BA33" s="142"/>
      <c r="BB33" s="142"/>
      <c r="BC33" s="34">
        <v>0</v>
      </c>
    </row>
    <row r="34" spans="1:55" s="16" customFormat="1" ht="38.25">
      <c r="A34" s="57" t="s">
        <v>254</v>
      </c>
      <c r="B34" s="25">
        <v>200719800</v>
      </c>
      <c r="C34" s="1" t="s">
        <v>2424</v>
      </c>
      <c r="D34" s="1" t="s">
        <v>208</v>
      </c>
      <c r="E34" s="58" t="s">
        <v>540</v>
      </c>
      <c r="F34" s="36" t="s">
        <v>1842</v>
      </c>
      <c r="G34" s="1" t="s">
        <v>757</v>
      </c>
      <c r="H34" s="1" t="s">
        <v>1615</v>
      </c>
      <c r="I34" s="1" t="s">
        <v>897</v>
      </c>
      <c r="J34" s="6">
        <v>382432</v>
      </c>
      <c r="K34" s="6">
        <v>420675</v>
      </c>
      <c r="L34" s="6">
        <v>462742</v>
      </c>
      <c r="M34" s="1" t="s">
        <v>1618</v>
      </c>
      <c r="N34" s="40">
        <v>0</v>
      </c>
      <c r="O34" s="40">
        <v>0</v>
      </c>
      <c r="P34" s="17">
        <v>3</v>
      </c>
      <c r="Q34" s="59" t="s">
        <v>2067</v>
      </c>
      <c r="R34" s="61">
        <v>0</v>
      </c>
      <c r="S34" s="63"/>
      <c r="T34" s="52">
        <v>0</v>
      </c>
      <c r="U34" s="6">
        <v>0</v>
      </c>
      <c r="V34" s="6">
        <v>0</v>
      </c>
      <c r="W34" s="6">
        <v>0</v>
      </c>
      <c r="X34" s="6">
        <v>0</v>
      </c>
      <c r="Y34" s="14">
        <v>0</v>
      </c>
      <c r="Z34" s="63"/>
      <c r="AA34" s="54">
        <v>0</v>
      </c>
      <c r="AB34" s="9">
        <v>0</v>
      </c>
      <c r="AC34" s="91"/>
      <c r="AD34" s="52">
        <v>0</v>
      </c>
      <c r="AE34" s="6">
        <v>0</v>
      </c>
      <c r="AF34" s="6">
        <v>0</v>
      </c>
      <c r="AG34" s="6">
        <v>0</v>
      </c>
      <c r="AH34" s="64" t="s">
        <v>2253</v>
      </c>
      <c r="AI34" s="91"/>
      <c r="AJ34" s="24"/>
      <c r="AK34" s="91"/>
      <c r="AL34" s="52">
        <v>0</v>
      </c>
      <c r="AM34" s="6">
        <v>0</v>
      </c>
      <c r="AN34" s="6">
        <v>0</v>
      </c>
      <c r="AO34" s="6">
        <v>0</v>
      </c>
      <c r="AP34" s="6">
        <v>0</v>
      </c>
      <c r="AQ34" s="14">
        <v>0</v>
      </c>
      <c r="AR34" s="37"/>
      <c r="AS34" s="133"/>
      <c r="AT34" s="34">
        <v>0</v>
      </c>
      <c r="AU34" s="34">
        <v>0</v>
      </c>
      <c r="AW34" s="137"/>
      <c r="AX34" s="16" t="s">
        <v>588</v>
      </c>
      <c r="AY34" s="16" t="s">
        <v>1958</v>
      </c>
      <c r="BA34" s="142"/>
      <c r="BB34" s="142"/>
      <c r="BC34" s="34">
        <v>0</v>
      </c>
    </row>
    <row r="35" spans="1:55" s="16" customFormat="1" ht="38.25">
      <c r="A35" s="57" t="s">
        <v>254</v>
      </c>
      <c r="B35" s="25">
        <v>200729300</v>
      </c>
      <c r="C35" s="1" t="s">
        <v>430</v>
      </c>
      <c r="D35" s="1" t="s">
        <v>208</v>
      </c>
      <c r="E35" s="58" t="s">
        <v>209</v>
      </c>
      <c r="F35" s="36" t="s">
        <v>2325</v>
      </c>
      <c r="G35" s="1" t="s">
        <v>722</v>
      </c>
      <c r="H35" s="1" t="s">
        <v>1615</v>
      </c>
      <c r="I35" s="1" t="s">
        <v>897</v>
      </c>
      <c r="J35" s="6">
        <v>23267</v>
      </c>
      <c r="K35" s="6">
        <v>25805</v>
      </c>
      <c r="L35" s="6">
        <v>26404</v>
      </c>
      <c r="M35" s="1" t="s">
        <v>1844</v>
      </c>
      <c r="N35" s="40">
        <v>0</v>
      </c>
      <c r="O35" s="40">
        <v>0</v>
      </c>
      <c r="P35" s="17">
        <v>2.2</v>
      </c>
      <c r="Q35" s="59" t="s">
        <v>2110</v>
      </c>
      <c r="R35" s="61">
        <v>0</v>
      </c>
      <c r="S35" s="63"/>
      <c r="T35" s="52">
        <v>0</v>
      </c>
      <c r="U35" s="6">
        <v>0</v>
      </c>
      <c r="V35" s="6">
        <v>0</v>
      </c>
      <c r="W35" s="6">
        <v>0</v>
      </c>
      <c r="X35" s="6">
        <v>0</v>
      </c>
      <c r="Y35" s="14">
        <v>0</v>
      </c>
      <c r="Z35" s="63"/>
      <c r="AA35" s="54">
        <v>0</v>
      </c>
      <c r="AB35" s="9">
        <v>0</v>
      </c>
      <c r="AC35" s="91"/>
      <c r="AD35" s="52">
        <v>0</v>
      </c>
      <c r="AE35" s="6">
        <v>0</v>
      </c>
      <c r="AF35" s="6">
        <v>0</v>
      </c>
      <c r="AG35" s="6">
        <v>0</v>
      </c>
      <c r="AH35" s="64" t="s">
        <v>742</v>
      </c>
      <c r="AI35" s="91"/>
      <c r="AJ35" s="24"/>
      <c r="AK35" s="91"/>
      <c r="AL35" s="52">
        <v>0</v>
      </c>
      <c r="AM35" s="6">
        <v>0</v>
      </c>
      <c r="AN35" s="6">
        <v>0</v>
      </c>
      <c r="AO35" s="6">
        <v>0</v>
      </c>
      <c r="AP35" s="6">
        <v>0</v>
      </c>
      <c r="AQ35" s="14">
        <v>0</v>
      </c>
      <c r="AR35" s="37"/>
      <c r="AS35" s="133"/>
      <c r="AT35" s="34">
        <v>0</v>
      </c>
      <c r="AU35" s="34">
        <v>0</v>
      </c>
      <c r="AW35" s="137"/>
      <c r="AX35" s="16" t="s">
        <v>588</v>
      </c>
      <c r="AY35" s="16" t="s">
        <v>1958</v>
      </c>
      <c r="BA35" s="142"/>
      <c r="BB35" s="142"/>
      <c r="BC35" s="34">
        <v>0</v>
      </c>
    </row>
    <row r="36" spans="1:55" s="16" customFormat="1" ht="89.25">
      <c r="A36" s="57" t="s">
        <v>254</v>
      </c>
      <c r="B36" s="25">
        <v>200716400</v>
      </c>
      <c r="C36" s="1" t="s">
        <v>674</v>
      </c>
      <c r="D36" s="1" t="s">
        <v>508</v>
      </c>
      <c r="E36" s="58" t="s">
        <v>540</v>
      </c>
      <c r="F36" s="36" t="s">
        <v>1857</v>
      </c>
      <c r="G36" s="1" t="s">
        <v>614</v>
      </c>
      <c r="H36" s="1" t="s">
        <v>1615</v>
      </c>
      <c r="I36" s="1" t="s">
        <v>897</v>
      </c>
      <c r="J36" s="6">
        <v>262126</v>
      </c>
      <c r="K36" s="6">
        <v>237926</v>
      </c>
      <c r="L36" s="6">
        <v>241767</v>
      </c>
      <c r="M36" s="1" t="s">
        <v>1623</v>
      </c>
      <c r="N36" s="40">
        <v>0</v>
      </c>
      <c r="O36" s="40">
        <v>0</v>
      </c>
      <c r="P36" s="17">
        <v>3</v>
      </c>
      <c r="Q36" s="59" t="s">
        <v>2168</v>
      </c>
      <c r="R36" s="61">
        <v>0</v>
      </c>
      <c r="S36" s="63"/>
      <c r="T36" s="52">
        <v>0</v>
      </c>
      <c r="U36" s="6">
        <v>0</v>
      </c>
      <c r="V36" s="6">
        <v>0</v>
      </c>
      <c r="W36" s="6">
        <v>0</v>
      </c>
      <c r="X36" s="6">
        <v>0</v>
      </c>
      <c r="Y36" s="14">
        <v>0</v>
      </c>
      <c r="Z36" s="63"/>
      <c r="AA36" s="54">
        <v>0</v>
      </c>
      <c r="AB36" s="9">
        <v>0</v>
      </c>
      <c r="AC36" s="91"/>
      <c r="AD36" s="52">
        <v>0</v>
      </c>
      <c r="AE36" s="6">
        <v>0</v>
      </c>
      <c r="AF36" s="6">
        <v>0</v>
      </c>
      <c r="AG36" s="6">
        <v>0</v>
      </c>
      <c r="AH36" s="64" t="s">
        <v>2253</v>
      </c>
      <c r="AI36" s="91"/>
      <c r="AJ36" s="24"/>
      <c r="AK36" s="91"/>
      <c r="AL36" s="52">
        <v>0</v>
      </c>
      <c r="AM36" s="6">
        <v>0</v>
      </c>
      <c r="AN36" s="6">
        <v>0</v>
      </c>
      <c r="AO36" s="6">
        <v>0</v>
      </c>
      <c r="AP36" s="6">
        <v>0</v>
      </c>
      <c r="AQ36" s="14">
        <v>0</v>
      </c>
      <c r="AR36" s="37"/>
      <c r="AS36" s="133"/>
      <c r="AT36" s="34">
        <v>0</v>
      </c>
      <c r="AU36" s="34">
        <v>0</v>
      </c>
      <c r="AW36" s="137"/>
      <c r="AX36" s="16" t="s">
        <v>588</v>
      </c>
      <c r="AY36" s="16" t="s">
        <v>1958</v>
      </c>
      <c r="BA36" s="142"/>
      <c r="BB36" s="142"/>
      <c r="BC36" s="34">
        <v>0</v>
      </c>
    </row>
    <row r="37" spans="1:56" s="16" customFormat="1" ht="76.5">
      <c r="A37" s="57" t="s">
        <v>254</v>
      </c>
      <c r="B37" s="25">
        <v>200732300</v>
      </c>
      <c r="C37" s="1" t="s">
        <v>440</v>
      </c>
      <c r="D37" s="1" t="s">
        <v>508</v>
      </c>
      <c r="E37" s="58" t="s">
        <v>540</v>
      </c>
      <c r="F37" s="36" t="s">
        <v>1857</v>
      </c>
      <c r="G37" s="1" t="s">
        <v>622</v>
      </c>
      <c r="H37" s="1" t="s">
        <v>1615</v>
      </c>
      <c r="I37" s="1" t="s">
        <v>897</v>
      </c>
      <c r="J37" s="6">
        <v>406964</v>
      </c>
      <c r="K37" s="6">
        <v>422191</v>
      </c>
      <c r="L37" s="6">
        <v>438030</v>
      </c>
      <c r="M37" s="1" t="s">
        <v>1618</v>
      </c>
      <c r="N37" s="40">
        <v>0</v>
      </c>
      <c r="O37" s="40">
        <v>0</v>
      </c>
      <c r="P37" s="17">
        <v>3</v>
      </c>
      <c r="Q37" s="59" t="s">
        <v>2114</v>
      </c>
      <c r="R37" s="61">
        <v>0</v>
      </c>
      <c r="S37" s="63"/>
      <c r="T37" s="52">
        <v>0</v>
      </c>
      <c r="U37" s="6">
        <v>0</v>
      </c>
      <c r="V37" s="6">
        <v>0</v>
      </c>
      <c r="W37" s="6">
        <v>0</v>
      </c>
      <c r="X37" s="6">
        <v>0</v>
      </c>
      <c r="Y37" s="14">
        <v>0</v>
      </c>
      <c r="Z37" s="63"/>
      <c r="AA37" s="54">
        <v>0</v>
      </c>
      <c r="AB37" s="9">
        <v>0</v>
      </c>
      <c r="AC37" s="91"/>
      <c r="AD37" s="52">
        <v>0</v>
      </c>
      <c r="AE37" s="6">
        <v>0</v>
      </c>
      <c r="AF37" s="6">
        <v>0</v>
      </c>
      <c r="AG37" s="6">
        <v>0</v>
      </c>
      <c r="AH37" s="64"/>
      <c r="AI37" s="91"/>
      <c r="AJ37" s="24"/>
      <c r="AK37" s="91"/>
      <c r="AL37" s="52">
        <v>0</v>
      </c>
      <c r="AM37" s="6">
        <v>0</v>
      </c>
      <c r="AN37" s="6">
        <v>0</v>
      </c>
      <c r="AO37" s="6">
        <v>0</v>
      </c>
      <c r="AP37" s="6">
        <v>0</v>
      </c>
      <c r="AQ37" s="14">
        <v>0</v>
      </c>
      <c r="AR37" s="37"/>
      <c r="AS37" s="133"/>
      <c r="AT37" s="34">
        <v>0</v>
      </c>
      <c r="AU37" s="34">
        <v>0</v>
      </c>
      <c r="AW37" s="137"/>
      <c r="AX37" s="16" t="s">
        <v>588</v>
      </c>
      <c r="AY37" s="16" t="s">
        <v>1958</v>
      </c>
      <c r="BA37" s="142"/>
      <c r="BB37" s="142"/>
      <c r="BC37" s="34">
        <v>0</v>
      </c>
      <c r="BD37" s="142"/>
    </row>
    <row r="38" spans="1:55" s="16" customFormat="1" ht="51">
      <c r="A38" s="57" t="s">
        <v>254</v>
      </c>
      <c r="B38" s="25">
        <v>200725000</v>
      </c>
      <c r="C38" s="1" t="s">
        <v>2436</v>
      </c>
      <c r="D38" s="1" t="s">
        <v>2437</v>
      </c>
      <c r="E38" s="58" t="s">
        <v>540</v>
      </c>
      <c r="F38" s="36" t="s">
        <v>1356</v>
      </c>
      <c r="G38" s="1" t="s">
        <v>1406</v>
      </c>
      <c r="H38" s="1" t="s">
        <v>1615</v>
      </c>
      <c r="I38" s="1" t="s">
        <v>897</v>
      </c>
      <c r="J38" s="6">
        <v>1287711</v>
      </c>
      <c r="K38" s="6">
        <v>959465</v>
      </c>
      <c r="L38" s="6">
        <v>966814</v>
      </c>
      <c r="M38" s="1" t="s">
        <v>2324</v>
      </c>
      <c r="N38" s="40">
        <v>0</v>
      </c>
      <c r="O38" s="40">
        <v>0</v>
      </c>
      <c r="P38" s="17">
        <v>3</v>
      </c>
      <c r="Q38" s="59" t="s">
        <v>1229</v>
      </c>
      <c r="R38" s="61">
        <v>0</v>
      </c>
      <c r="S38" s="63"/>
      <c r="T38" s="52">
        <v>0</v>
      </c>
      <c r="U38" s="6">
        <v>0</v>
      </c>
      <c r="V38" s="6">
        <v>0</v>
      </c>
      <c r="W38" s="6">
        <v>0</v>
      </c>
      <c r="X38" s="6">
        <v>0</v>
      </c>
      <c r="Y38" s="14">
        <v>0</v>
      </c>
      <c r="Z38" s="63"/>
      <c r="AA38" s="54">
        <v>0</v>
      </c>
      <c r="AB38" s="9">
        <v>0</v>
      </c>
      <c r="AC38" s="91"/>
      <c r="AD38" s="52">
        <v>0</v>
      </c>
      <c r="AE38" s="6">
        <v>0</v>
      </c>
      <c r="AF38" s="6">
        <v>0</v>
      </c>
      <c r="AG38" s="6">
        <v>0</v>
      </c>
      <c r="AH38" s="64" t="s">
        <v>2253</v>
      </c>
      <c r="AI38" s="91"/>
      <c r="AJ38" s="24"/>
      <c r="AK38" s="91"/>
      <c r="AL38" s="52">
        <v>0</v>
      </c>
      <c r="AM38" s="6">
        <v>0</v>
      </c>
      <c r="AN38" s="6">
        <v>0</v>
      </c>
      <c r="AO38" s="6">
        <v>0</v>
      </c>
      <c r="AP38" s="6">
        <v>0</v>
      </c>
      <c r="AQ38" s="14">
        <v>0</v>
      </c>
      <c r="AR38" s="37"/>
      <c r="AS38" s="133"/>
      <c r="AT38" s="34">
        <v>0</v>
      </c>
      <c r="AU38" s="34">
        <v>0</v>
      </c>
      <c r="AW38" s="137"/>
      <c r="AX38" s="16" t="s">
        <v>588</v>
      </c>
      <c r="AY38" s="16" t="s">
        <v>1958</v>
      </c>
      <c r="BA38" s="142"/>
      <c r="BB38" s="142"/>
      <c r="BC38" s="34">
        <v>0</v>
      </c>
    </row>
    <row r="39" spans="1:55" s="16" customFormat="1" ht="51">
      <c r="A39" s="57" t="s">
        <v>254</v>
      </c>
      <c r="B39" s="25">
        <v>200728100</v>
      </c>
      <c r="C39" s="1" t="s">
        <v>1432</v>
      </c>
      <c r="D39" s="1" t="s">
        <v>506</v>
      </c>
      <c r="E39" s="58" t="s">
        <v>540</v>
      </c>
      <c r="F39" s="36" t="s">
        <v>1842</v>
      </c>
      <c r="G39" s="1" t="s">
        <v>167</v>
      </c>
      <c r="H39" s="1" t="s">
        <v>1615</v>
      </c>
      <c r="I39" s="1" t="s">
        <v>897</v>
      </c>
      <c r="J39" s="6">
        <v>512000</v>
      </c>
      <c r="K39" s="6">
        <v>334000</v>
      </c>
      <c r="L39" s="6">
        <v>364000</v>
      </c>
      <c r="M39" s="1" t="s">
        <v>1618</v>
      </c>
      <c r="N39" s="40">
        <v>0</v>
      </c>
      <c r="O39" s="40">
        <v>0</v>
      </c>
      <c r="P39" s="17">
        <v>2.2</v>
      </c>
      <c r="Q39" s="59" t="s">
        <v>2107</v>
      </c>
      <c r="R39" s="61">
        <v>0</v>
      </c>
      <c r="S39" s="63"/>
      <c r="T39" s="52">
        <v>0</v>
      </c>
      <c r="U39" s="6">
        <v>0</v>
      </c>
      <c r="V39" s="6">
        <v>0</v>
      </c>
      <c r="W39" s="6">
        <v>0</v>
      </c>
      <c r="X39" s="6">
        <v>0</v>
      </c>
      <c r="Y39" s="14">
        <v>0</v>
      </c>
      <c r="Z39" s="63"/>
      <c r="AA39" s="54">
        <v>0</v>
      </c>
      <c r="AB39" s="9">
        <v>0</v>
      </c>
      <c r="AC39" s="91"/>
      <c r="AD39" s="52">
        <v>0</v>
      </c>
      <c r="AE39" s="6">
        <v>0</v>
      </c>
      <c r="AF39" s="6">
        <v>0</v>
      </c>
      <c r="AG39" s="6">
        <v>0</v>
      </c>
      <c r="AH39" s="64" t="s">
        <v>742</v>
      </c>
      <c r="AI39" s="91"/>
      <c r="AJ39" s="24"/>
      <c r="AK39" s="91"/>
      <c r="AL39" s="52">
        <v>0</v>
      </c>
      <c r="AM39" s="6">
        <v>0</v>
      </c>
      <c r="AN39" s="6">
        <v>0</v>
      </c>
      <c r="AO39" s="6">
        <v>0</v>
      </c>
      <c r="AP39" s="6">
        <v>0</v>
      </c>
      <c r="AQ39" s="14">
        <v>0</v>
      </c>
      <c r="AR39" s="37"/>
      <c r="AS39" s="133"/>
      <c r="AT39" s="34">
        <v>0</v>
      </c>
      <c r="AU39" s="34">
        <v>0</v>
      </c>
      <c r="AW39" s="137"/>
      <c r="AX39" s="16" t="s">
        <v>588</v>
      </c>
      <c r="AY39" s="16" t="s">
        <v>1958</v>
      </c>
      <c r="BA39" s="142"/>
      <c r="BB39" s="142"/>
      <c r="BC39" s="34">
        <v>0</v>
      </c>
    </row>
    <row r="40" spans="1:55" s="16" customFormat="1" ht="63.75">
      <c r="A40" s="57" t="s">
        <v>254</v>
      </c>
      <c r="B40" s="25">
        <v>199602000</v>
      </c>
      <c r="C40" s="1" t="s">
        <v>2473</v>
      </c>
      <c r="D40" s="1" t="s">
        <v>2474</v>
      </c>
      <c r="E40" s="58" t="s">
        <v>540</v>
      </c>
      <c r="F40" s="36" t="s">
        <v>1842</v>
      </c>
      <c r="G40" s="1" t="s">
        <v>1451</v>
      </c>
      <c r="H40" s="1" t="s">
        <v>1615</v>
      </c>
      <c r="I40" s="1" t="s">
        <v>1818</v>
      </c>
      <c r="J40" s="6">
        <v>1757000</v>
      </c>
      <c r="K40" s="6">
        <v>1788425</v>
      </c>
      <c r="L40" s="6">
        <v>1831615</v>
      </c>
      <c r="M40" s="1" t="s">
        <v>1844</v>
      </c>
      <c r="N40" s="6">
        <v>0</v>
      </c>
      <c r="O40" s="6">
        <v>828535</v>
      </c>
      <c r="P40" s="17">
        <v>1</v>
      </c>
      <c r="Q40" s="59" t="s">
        <v>2024</v>
      </c>
      <c r="R40" s="61">
        <v>828535</v>
      </c>
      <c r="S40" s="63"/>
      <c r="T40" s="52">
        <v>915444</v>
      </c>
      <c r="U40" s="6">
        <v>0</v>
      </c>
      <c r="V40" s="6">
        <v>0</v>
      </c>
      <c r="W40" s="6">
        <v>0</v>
      </c>
      <c r="X40" s="6">
        <v>0</v>
      </c>
      <c r="Y40" s="14">
        <v>0</v>
      </c>
      <c r="Z40" s="63"/>
      <c r="AA40" s="52">
        <v>915444</v>
      </c>
      <c r="AB40" s="9">
        <v>0</v>
      </c>
      <c r="AC40" s="91"/>
      <c r="AD40" s="52">
        <v>0</v>
      </c>
      <c r="AE40" s="6">
        <v>0</v>
      </c>
      <c r="AF40" s="6">
        <v>0</v>
      </c>
      <c r="AG40" s="6">
        <v>0</v>
      </c>
      <c r="AH40" s="64" t="s">
        <v>2043</v>
      </c>
      <c r="AI40" s="91"/>
      <c r="AJ40" s="24"/>
      <c r="AK40" s="91"/>
      <c r="AL40" s="52">
        <v>915444</v>
      </c>
      <c r="AM40" s="6">
        <v>0</v>
      </c>
      <c r="AN40" s="6">
        <v>0</v>
      </c>
      <c r="AO40" s="6">
        <v>0</v>
      </c>
      <c r="AP40" s="6">
        <v>0</v>
      </c>
      <c r="AQ40" s="14">
        <v>0</v>
      </c>
      <c r="AR40" s="37" t="s">
        <v>2019</v>
      </c>
      <c r="AS40" s="133"/>
      <c r="AT40" s="34">
        <v>1576694</v>
      </c>
      <c r="AU40" s="34">
        <v>1576694</v>
      </c>
      <c r="AV40" s="16" t="s">
        <v>1550</v>
      </c>
      <c r="AW40" s="137"/>
      <c r="AX40" s="16" t="s">
        <v>588</v>
      </c>
      <c r="BA40" s="16" t="s">
        <v>2540</v>
      </c>
      <c r="BB40" s="16" t="s">
        <v>2541</v>
      </c>
      <c r="BC40" s="34">
        <v>1576694</v>
      </c>
    </row>
    <row r="41" spans="1:55" s="16" customFormat="1" ht="89.25">
      <c r="A41" s="57" t="s">
        <v>254</v>
      </c>
      <c r="B41" s="25">
        <v>200303600</v>
      </c>
      <c r="C41" s="1" t="s">
        <v>2077</v>
      </c>
      <c r="D41" s="1" t="s">
        <v>2078</v>
      </c>
      <c r="E41" s="58" t="s">
        <v>540</v>
      </c>
      <c r="F41" s="36" t="s">
        <v>1842</v>
      </c>
      <c r="G41" s="1" t="s">
        <v>422</v>
      </c>
      <c r="H41" s="1" t="s">
        <v>1615</v>
      </c>
      <c r="I41" s="1" t="s">
        <v>1375</v>
      </c>
      <c r="J41" s="6">
        <v>1024245</v>
      </c>
      <c r="K41" s="6">
        <v>1024245</v>
      </c>
      <c r="L41" s="6">
        <v>1024245</v>
      </c>
      <c r="M41" s="1" t="s">
        <v>1844</v>
      </c>
      <c r="N41" s="40">
        <v>0</v>
      </c>
      <c r="O41" s="6">
        <v>968802</v>
      </c>
      <c r="P41" s="17">
        <v>2.3</v>
      </c>
      <c r="Q41" s="59" t="s">
        <v>1376</v>
      </c>
      <c r="R41" s="61">
        <v>968802</v>
      </c>
      <c r="S41" s="63"/>
      <c r="T41" s="52">
        <v>984500</v>
      </c>
      <c r="U41" s="6">
        <v>500000</v>
      </c>
      <c r="V41" s="6">
        <v>0</v>
      </c>
      <c r="W41" s="6">
        <v>0</v>
      </c>
      <c r="X41" s="6">
        <v>0</v>
      </c>
      <c r="Y41" s="14">
        <v>0</v>
      </c>
      <c r="Z41" s="63"/>
      <c r="AA41" s="52">
        <v>984500</v>
      </c>
      <c r="AB41" s="9">
        <v>0</v>
      </c>
      <c r="AC41" s="91"/>
      <c r="AD41" s="52">
        <v>500000</v>
      </c>
      <c r="AE41" s="6">
        <v>0</v>
      </c>
      <c r="AF41" s="6">
        <v>0</v>
      </c>
      <c r="AG41" s="6">
        <v>0</v>
      </c>
      <c r="AH41" s="64" t="s">
        <v>2035</v>
      </c>
      <c r="AI41" s="91"/>
      <c r="AJ41" s="24"/>
      <c r="AK41" s="91"/>
      <c r="AL41" s="52">
        <v>984500</v>
      </c>
      <c r="AM41" s="6">
        <v>984500</v>
      </c>
      <c r="AN41" s="6">
        <v>0</v>
      </c>
      <c r="AO41" s="6">
        <v>0</v>
      </c>
      <c r="AP41" s="6">
        <v>0</v>
      </c>
      <c r="AQ41" s="14">
        <v>0</v>
      </c>
      <c r="AR41" s="37" t="s">
        <v>1372</v>
      </c>
      <c r="AS41" s="133"/>
      <c r="AT41" s="34">
        <v>484500</v>
      </c>
      <c r="AU41" s="34">
        <v>984500</v>
      </c>
      <c r="AV41" s="16" t="s">
        <v>579</v>
      </c>
      <c r="AW41" s="137"/>
      <c r="AX41" s="16" t="s">
        <v>588</v>
      </c>
      <c r="BA41" s="142" t="s">
        <v>2545</v>
      </c>
      <c r="BB41" s="142" t="s">
        <v>2546</v>
      </c>
      <c r="BC41" s="34">
        <v>984500</v>
      </c>
    </row>
    <row r="42" spans="1:55" s="16" customFormat="1" ht="63.75">
      <c r="A42" s="57" t="s">
        <v>254</v>
      </c>
      <c r="B42" s="25">
        <v>199900301</v>
      </c>
      <c r="C42" s="1" t="s">
        <v>2156</v>
      </c>
      <c r="D42" s="1" t="s">
        <v>193</v>
      </c>
      <c r="E42" s="58" t="s">
        <v>1499</v>
      </c>
      <c r="F42" s="36" t="s">
        <v>1842</v>
      </c>
      <c r="G42" s="1" t="s">
        <v>1865</v>
      </c>
      <c r="H42" s="1" t="s">
        <v>1615</v>
      </c>
      <c r="I42" s="1" t="s">
        <v>1839</v>
      </c>
      <c r="J42" s="6">
        <v>1183925</v>
      </c>
      <c r="K42" s="6">
        <v>1216893</v>
      </c>
      <c r="L42" s="6">
        <v>1263378</v>
      </c>
      <c r="M42" s="1" t="s">
        <v>2324</v>
      </c>
      <c r="N42" s="6">
        <v>0</v>
      </c>
      <c r="O42" s="6">
        <v>779586</v>
      </c>
      <c r="P42" s="17">
        <v>1</v>
      </c>
      <c r="Q42" s="59" t="s">
        <v>2569</v>
      </c>
      <c r="R42" s="61">
        <v>779586</v>
      </c>
      <c r="S42" s="63"/>
      <c r="T42" s="52">
        <v>779586</v>
      </c>
      <c r="U42" s="6">
        <v>200000</v>
      </c>
      <c r="V42" s="6">
        <v>100000</v>
      </c>
      <c r="W42" s="6">
        <v>0</v>
      </c>
      <c r="X42" s="6">
        <v>0</v>
      </c>
      <c r="Y42" s="14">
        <v>0</v>
      </c>
      <c r="Z42" s="63"/>
      <c r="AA42" s="52">
        <v>779586</v>
      </c>
      <c r="AB42" s="9">
        <v>0</v>
      </c>
      <c r="AC42" s="91"/>
      <c r="AD42" s="52">
        <v>200000</v>
      </c>
      <c r="AE42" s="6">
        <v>100000</v>
      </c>
      <c r="AF42" s="6">
        <v>0</v>
      </c>
      <c r="AG42" s="6">
        <v>0</v>
      </c>
      <c r="AH42" s="64" t="s">
        <v>993</v>
      </c>
      <c r="AI42" s="91"/>
      <c r="AJ42" s="24"/>
      <c r="AK42" s="91"/>
      <c r="AL42" s="52">
        <v>779586</v>
      </c>
      <c r="AM42" s="6">
        <v>779586</v>
      </c>
      <c r="AN42" s="6">
        <v>779586</v>
      </c>
      <c r="AO42" s="6">
        <v>0</v>
      </c>
      <c r="AP42" s="6">
        <v>0</v>
      </c>
      <c r="AQ42" s="14">
        <v>0</v>
      </c>
      <c r="AR42" s="37" t="s">
        <v>1484</v>
      </c>
      <c r="AS42" s="133"/>
      <c r="AT42" s="34">
        <v>579586</v>
      </c>
      <c r="AU42" s="34">
        <v>679586</v>
      </c>
      <c r="AV42" s="16" t="s">
        <v>1549</v>
      </c>
      <c r="AW42" s="137"/>
      <c r="AX42" s="16" t="s">
        <v>588</v>
      </c>
      <c r="BA42" s="142" t="s">
        <v>2547</v>
      </c>
      <c r="BB42" s="142" t="s">
        <v>2543</v>
      </c>
      <c r="BC42" s="34">
        <v>679586</v>
      </c>
    </row>
    <row r="43" spans="1:55" s="16" customFormat="1" ht="76.5">
      <c r="A43" s="57" t="s">
        <v>254</v>
      </c>
      <c r="B43" s="25">
        <v>200725300</v>
      </c>
      <c r="C43" s="1" t="s">
        <v>2439</v>
      </c>
      <c r="D43" s="1" t="s">
        <v>2440</v>
      </c>
      <c r="E43" s="58" t="s">
        <v>540</v>
      </c>
      <c r="F43" s="36" t="s">
        <v>1842</v>
      </c>
      <c r="G43" s="1" t="s">
        <v>1407</v>
      </c>
      <c r="H43" s="1" t="s">
        <v>1615</v>
      </c>
      <c r="I43" s="1" t="s">
        <v>897</v>
      </c>
      <c r="J43" s="6">
        <v>505083</v>
      </c>
      <c r="K43" s="6">
        <v>458274</v>
      </c>
      <c r="L43" s="6">
        <v>365394</v>
      </c>
      <c r="M43" s="1" t="s">
        <v>1844</v>
      </c>
      <c r="N43" s="40">
        <v>0</v>
      </c>
      <c r="O43" s="40">
        <v>0</v>
      </c>
      <c r="P43" s="17">
        <v>3</v>
      </c>
      <c r="Q43" s="59" t="s">
        <v>799</v>
      </c>
      <c r="R43" s="61">
        <v>0</v>
      </c>
      <c r="S43" s="63"/>
      <c r="T43" s="52">
        <v>0</v>
      </c>
      <c r="U43" s="6">
        <v>0</v>
      </c>
      <c r="V43" s="6">
        <v>0</v>
      </c>
      <c r="W43" s="6">
        <v>0</v>
      </c>
      <c r="X43" s="6">
        <v>0</v>
      </c>
      <c r="Y43" s="14">
        <v>0</v>
      </c>
      <c r="Z43" s="63"/>
      <c r="AA43" s="54">
        <v>0</v>
      </c>
      <c r="AB43" s="9">
        <v>0</v>
      </c>
      <c r="AC43" s="91"/>
      <c r="AD43" s="52">
        <v>0</v>
      </c>
      <c r="AE43" s="6">
        <v>0</v>
      </c>
      <c r="AF43" s="6">
        <v>0</v>
      </c>
      <c r="AG43" s="6">
        <v>0</v>
      </c>
      <c r="AH43" s="64" t="s">
        <v>2253</v>
      </c>
      <c r="AI43" s="91"/>
      <c r="AJ43" s="24"/>
      <c r="AK43" s="91"/>
      <c r="AL43" s="52">
        <v>0</v>
      </c>
      <c r="AM43" s="6">
        <v>0</v>
      </c>
      <c r="AN43" s="6">
        <v>0</v>
      </c>
      <c r="AO43" s="6">
        <v>0</v>
      </c>
      <c r="AP43" s="6">
        <v>0</v>
      </c>
      <c r="AQ43" s="14">
        <v>0</v>
      </c>
      <c r="AR43" s="37"/>
      <c r="AS43" s="133"/>
      <c r="AT43" s="34">
        <v>505083</v>
      </c>
      <c r="AU43" s="34">
        <v>458274</v>
      </c>
      <c r="AV43" s="16" t="s">
        <v>1250</v>
      </c>
      <c r="AW43" s="137"/>
      <c r="AX43" s="16" t="s">
        <v>588</v>
      </c>
      <c r="AZ43" s="142"/>
      <c r="BA43" s="142" t="s">
        <v>2547</v>
      </c>
      <c r="BB43" s="142" t="s">
        <v>2543</v>
      </c>
      <c r="BC43" s="34">
        <v>458274</v>
      </c>
    </row>
    <row r="44" spans="1:55" s="16" customFormat="1" ht="114.75">
      <c r="A44" s="57" t="s">
        <v>254</v>
      </c>
      <c r="B44" s="25">
        <v>199405400</v>
      </c>
      <c r="C44" s="1" t="s">
        <v>217</v>
      </c>
      <c r="D44" s="1" t="s">
        <v>193</v>
      </c>
      <c r="E44" s="58" t="s">
        <v>540</v>
      </c>
      <c r="F44" s="36" t="s">
        <v>1842</v>
      </c>
      <c r="G44" s="1" t="s">
        <v>1147</v>
      </c>
      <c r="H44" s="1" t="s">
        <v>1620</v>
      </c>
      <c r="I44" s="1" t="s">
        <v>1616</v>
      </c>
      <c r="J44" s="6">
        <v>466260</v>
      </c>
      <c r="K44" s="6">
        <v>460337</v>
      </c>
      <c r="L44" s="6">
        <v>453849</v>
      </c>
      <c r="M44" s="1" t="s">
        <v>1844</v>
      </c>
      <c r="N44" s="6">
        <v>0</v>
      </c>
      <c r="O44" s="6">
        <v>490750</v>
      </c>
      <c r="P44" s="17">
        <v>2.3</v>
      </c>
      <c r="Q44" s="59" t="s">
        <v>1843</v>
      </c>
      <c r="R44" s="61">
        <v>490750</v>
      </c>
      <c r="S44" s="63"/>
      <c r="T44" s="52">
        <v>313641</v>
      </c>
      <c r="U44" s="6">
        <v>0</v>
      </c>
      <c r="V44" s="6">
        <v>0</v>
      </c>
      <c r="W44" s="6">
        <v>0</v>
      </c>
      <c r="X44" s="6">
        <v>0</v>
      </c>
      <c r="Y44" s="14">
        <v>0</v>
      </c>
      <c r="Z44" s="63"/>
      <c r="AA44" s="52">
        <v>313641</v>
      </c>
      <c r="AB44" s="9">
        <v>0</v>
      </c>
      <c r="AC44" s="91"/>
      <c r="AD44" s="52">
        <v>0</v>
      </c>
      <c r="AE44" s="6">
        <v>0</v>
      </c>
      <c r="AF44" s="6">
        <v>0</v>
      </c>
      <c r="AG44" s="6">
        <v>0</v>
      </c>
      <c r="AH44" s="64" t="s">
        <v>2591</v>
      </c>
      <c r="AI44" s="91"/>
      <c r="AJ44" s="24"/>
      <c r="AK44" s="91"/>
      <c r="AL44" s="52">
        <v>0</v>
      </c>
      <c r="AM44" s="6">
        <v>0</v>
      </c>
      <c r="AN44" s="6">
        <v>0</v>
      </c>
      <c r="AO44" s="6">
        <v>0</v>
      </c>
      <c r="AP44" s="6">
        <v>0</v>
      </c>
      <c r="AQ44" s="14">
        <v>0</v>
      </c>
      <c r="AR44" s="37"/>
      <c r="AS44" s="133"/>
      <c r="AT44" s="34">
        <v>460337</v>
      </c>
      <c r="AU44" s="34">
        <v>453849</v>
      </c>
      <c r="AV44" s="16" t="s">
        <v>1251</v>
      </c>
      <c r="AW44" s="137"/>
      <c r="AX44" s="16" t="s">
        <v>588</v>
      </c>
      <c r="BC44" s="34">
        <v>453849</v>
      </c>
    </row>
    <row r="45" spans="1:55" s="16" customFormat="1" ht="76.5">
      <c r="A45" s="57" t="s">
        <v>254</v>
      </c>
      <c r="B45" s="25">
        <v>198902401</v>
      </c>
      <c r="C45" s="1" t="s">
        <v>2137</v>
      </c>
      <c r="D45" s="1" t="s">
        <v>193</v>
      </c>
      <c r="E45" s="58" t="s">
        <v>209</v>
      </c>
      <c r="F45" s="36" t="s">
        <v>2325</v>
      </c>
      <c r="G45" s="1" t="s">
        <v>1693</v>
      </c>
      <c r="H45" s="1" t="s">
        <v>1615</v>
      </c>
      <c r="I45" s="1" t="s">
        <v>1854</v>
      </c>
      <c r="J45" s="6">
        <v>549550</v>
      </c>
      <c r="K45" s="6">
        <v>398065</v>
      </c>
      <c r="L45" s="6">
        <v>416435</v>
      </c>
      <c r="M45" s="1" t="s">
        <v>2324</v>
      </c>
      <c r="N45" s="6">
        <v>0</v>
      </c>
      <c r="O45" s="6">
        <v>306235</v>
      </c>
      <c r="P45" s="17">
        <v>2.3</v>
      </c>
      <c r="Q45" s="59" t="s">
        <v>1841</v>
      </c>
      <c r="R45" s="61">
        <v>306235</v>
      </c>
      <c r="S45" s="63"/>
      <c r="T45" s="52">
        <v>50000</v>
      </c>
      <c r="U45" s="6">
        <v>0</v>
      </c>
      <c r="V45" s="6">
        <v>0</v>
      </c>
      <c r="W45" s="6">
        <v>0</v>
      </c>
      <c r="X45" s="6">
        <v>0</v>
      </c>
      <c r="Y45" s="14">
        <v>0</v>
      </c>
      <c r="Z45" s="63"/>
      <c r="AA45" s="53">
        <v>144131</v>
      </c>
      <c r="AB45" s="9">
        <v>0</v>
      </c>
      <c r="AC45" s="91"/>
      <c r="AD45" s="52">
        <v>0</v>
      </c>
      <c r="AE45" s="6">
        <v>0</v>
      </c>
      <c r="AF45" s="6">
        <v>0</v>
      </c>
      <c r="AG45" s="6">
        <v>0</v>
      </c>
      <c r="AH45" s="64" t="s">
        <v>2334</v>
      </c>
      <c r="AI45" s="91"/>
      <c r="AJ45" s="24" t="s">
        <v>2416</v>
      </c>
      <c r="AK45" s="91"/>
      <c r="AL45" s="52">
        <v>0</v>
      </c>
      <c r="AM45" s="6">
        <v>0</v>
      </c>
      <c r="AN45" s="6">
        <v>0</v>
      </c>
      <c r="AO45" s="6">
        <v>0</v>
      </c>
      <c r="AP45" s="6">
        <v>0</v>
      </c>
      <c r="AQ45" s="14">
        <v>0</v>
      </c>
      <c r="AR45" s="37"/>
      <c r="AS45" s="133"/>
      <c r="AT45" s="34">
        <v>398065</v>
      </c>
      <c r="AU45" s="34">
        <v>416435</v>
      </c>
      <c r="AV45" s="16" t="s">
        <v>1251</v>
      </c>
      <c r="AW45" s="137"/>
      <c r="AX45" s="16" t="s">
        <v>588</v>
      </c>
      <c r="BA45" s="16" t="s">
        <v>22</v>
      </c>
      <c r="BB45" s="16" t="s">
        <v>23</v>
      </c>
      <c r="BC45" s="34">
        <v>416435</v>
      </c>
    </row>
    <row r="46" spans="1:55" s="16" customFormat="1" ht="76.5">
      <c r="A46" s="57" t="s">
        <v>254</v>
      </c>
      <c r="B46" s="25">
        <v>200712200</v>
      </c>
      <c r="C46" s="1" t="s">
        <v>117</v>
      </c>
      <c r="D46" s="1" t="s">
        <v>539</v>
      </c>
      <c r="E46" s="58" t="s">
        <v>1487</v>
      </c>
      <c r="F46" s="36" t="s">
        <v>2242</v>
      </c>
      <c r="G46" s="1" t="s">
        <v>1119</v>
      </c>
      <c r="H46" s="1" t="s">
        <v>1615</v>
      </c>
      <c r="I46" s="1" t="s">
        <v>897</v>
      </c>
      <c r="J46" s="6">
        <v>341115</v>
      </c>
      <c r="K46" s="6">
        <v>305689</v>
      </c>
      <c r="L46" s="6">
        <v>323804</v>
      </c>
      <c r="M46" s="1" t="s">
        <v>2324</v>
      </c>
      <c r="N46" s="40">
        <v>0</v>
      </c>
      <c r="O46" s="40">
        <v>0</v>
      </c>
      <c r="P46" s="17">
        <v>2.3</v>
      </c>
      <c r="Q46" s="59" t="s">
        <v>2243</v>
      </c>
      <c r="R46" s="61">
        <v>0</v>
      </c>
      <c r="S46" s="63"/>
      <c r="T46" s="52">
        <v>0</v>
      </c>
      <c r="U46" s="6">
        <v>0</v>
      </c>
      <c r="V46" s="6">
        <v>0</v>
      </c>
      <c r="W46" s="6">
        <v>0</v>
      </c>
      <c r="X46" s="6">
        <v>0</v>
      </c>
      <c r="Y46" s="14">
        <v>0</v>
      </c>
      <c r="Z46" s="63"/>
      <c r="AA46" s="54">
        <v>0</v>
      </c>
      <c r="AB46" s="9">
        <v>0</v>
      </c>
      <c r="AC46" s="91"/>
      <c r="AD46" s="52">
        <v>0</v>
      </c>
      <c r="AE46" s="6">
        <v>0</v>
      </c>
      <c r="AF46" s="6">
        <v>0</v>
      </c>
      <c r="AG46" s="6">
        <v>0</v>
      </c>
      <c r="AH46" s="64" t="s">
        <v>742</v>
      </c>
      <c r="AI46" s="91"/>
      <c r="AJ46" s="24"/>
      <c r="AK46" s="91"/>
      <c r="AL46" s="52">
        <v>0</v>
      </c>
      <c r="AM46" s="6">
        <v>0</v>
      </c>
      <c r="AN46" s="6">
        <v>0</v>
      </c>
      <c r="AO46" s="6">
        <v>0</v>
      </c>
      <c r="AP46" s="6">
        <v>0</v>
      </c>
      <c r="AQ46" s="14">
        <v>0</v>
      </c>
      <c r="AR46" s="37"/>
      <c r="AS46" s="133"/>
      <c r="AT46" s="34">
        <v>341115</v>
      </c>
      <c r="AU46" s="34">
        <v>305689</v>
      </c>
      <c r="AV46" s="148" t="s">
        <v>1957</v>
      </c>
      <c r="AW46" s="137"/>
      <c r="AX46" s="16" t="s">
        <v>588</v>
      </c>
      <c r="BC46" s="34">
        <v>305689</v>
      </c>
    </row>
    <row r="47" spans="1:55" s="16" customFormat="1" ht="63.75">
      <c r="A47" s="57" t="s">
        <v>254</v>
      </c>
      <c r="B47" s="25">
        <v>200701800</v>
      </c>
      <c r="C47" s="1" t="s">
        <v>552</v>
      </c>
      <c r="D47" s="1" t="s">
        <v>506</v>
      </c>
      <c r="E47" s="58" t="s">
        <v>209</v>
      </c>
      <c r="F47" s="36" t="s">
        <v>1619</v>
      </c>
      <c r="G47" s="1" t="s">
        <v>784</v>
      </c>
      <c r="H47" s="1" t="s">
        <v>1615</v>
      </c>
      <c r="I47" s="1" t="s">
        <v>897</v>
      </c>
      <c r="J47" s="6">
        <v>269000</v>
      </c>
      <c r="K47" s="6">
        <v>259000</v>
      </c>
      <c r="L47" s="6">
        <v>254000</v>
      </c>
      <c r="M47" s="1" t="s">
        <v>1844</v>
      </c>
      <c r="N47" s="40">
        <v>0</v>
      </c>
      <c r="O47" s="40">
        <v>0</v>
      </c>
      <c r="P47" s="17">
        <v>2.3</v>
      </c>
      <c r="Q47" s="59" t="s">
        <v>2275</v>
      </c>
      <c r="R47" s="61">
        <v>0</v>
      </c>
      <c r="S47" s="63"/>
      <c r="T47" s="52">
        <v>0</v>
      </c>
      <c r="U47" s="6">
        <v>0</v>
      </c>
      <c r="V47" s="6">
        <v>0</v>
      </c>
      <c r="W47" s="6">
        <v>0</v>
      </c>
      <c r="X47" s="6">
        <v>0</v>
      </c>
      <c r="Y47" s="14">
        <v>0</v>
      </c>
      <c r="Z47" s="63"/>
      <c r="AA47" s="54">
        <v>0</v>
      </c>
      <c r="AB47" s="9">
        <v>0</v>
      </c>
      <c r="AC47" s="91"/>
      <c r="AD47" s="52">
        <v>0</v>
      </c>
      <c r="AE47" s="6">
        <v>0</v>
      </c>
      <c r="AF47" s="6">
        <v>0</v>
      </c>
      <c r="AG47" s="6">
        <v>0</v>
      </c>
      <c r="AH47" s="64" t="s">
        <v>742</v>
      </c>
      <c r="AI47" s="91"/>
      <c r="AJ47" s="24"/>
      <c r="AK47" s="91"/>
      <c r="AL47" s="52">
        <v>0</v>
      </c>
      <c r="AM47" s="6">
        <v>0</v>
      </c>
      <c r="AN47" s="6">
        <v>0</v>
      </c>
      <c r="AO47" s="6">
        <v>0</v>
      </c>
      <c r="AP47" s="6">
        <v>0</v>
      </c>
      <c r="AQ47" s="14">
        <v>0</v>
      </c>
      <c r="AR47" s="37"/>
      <c r="AS47" s="133"/>
      <c r="AT47" s="34">
        <v>269000</v>
      </c>
      <c r="AU47" s="34">
        <v>259000</v>
      </c>
      <c r="AV47" s="16" t="s">
        <v>1250</v>
      </c>
      <c r="AW47" s="137"/>
      <c r="AX47" s="16" t="s">
        <v>588</v>
      </c>
      <c r="BC47" s="34">
        <v>259000</v>
      </c>
    </row>
    <row r="48" spans="1:55" s="16" customFormat="1" ht="38.25">
      <c r="A48" s="57" t="s">
        <v>254</v>
      </c>
      <c r="B48" s="25">
        <v>200205300</v>
      </c>
      <c r="C48" s="1" t="s">
        <v>1211</v>
      </c>
      <c r="D48" s="1" t="s">
        <v>506</v>
      </c>
      <c r="E48" s="58" t="s">
        <v>214</v>
      </c>
      <c r="F48" s="36" t="s">
        <v>1829</v>
      </c>
      <c r="G48" s="1" t="s">
        <v>484</v>
      </c>
      <c r="H48" s="1" t="s">
        <v>1615</v>
      </c>
      <c r="I48" s="1" t="s">
        <v>1830</v>
      </c>
      <c r="J48" s="6">
        <v>320516</v>
      </c>
      <c r="K48" s="6">
        <v>213711</v>
      </c>
      <c r="L48" s="6">
        <v>221572</v>
      </c>
      <c r="M48" s="1" t="s">
        <v>2324</v>
      </c>
      <c r="N48" s="40">
        <v>0</v>
      </c>
      <c r="O48" s="6">
        <v>213000</v>
      </c>
      <c r="P48" s="17">
        <v>2.3</v>
      </c>
      <c r="Q48" s="59" t="s">
        <v>1831</v>
      </c>
      <c r="R48" s="61">
        <v>213000</v>
      </c>
      <c r="S48" s="63"/>
      <c r="T48" s="52">
        <v>199400</v>
      </c>
      <c r="U48" s="6">
        <v>100000</v>
      </c>
      <c r="V48" s="6">
        <v>0</v>
      </c>
      <c r="W48" s="6">
        <v>0</v>
      </c>
      <c r="X48" s="6">
        <v>0</v>
      </c>
      <c r="Y48" s="14">
        <v>0</v>
      </c>
      <c r="Z48" s="63"/>
      <c r="AA48" s="52">
        <v>199400</v>
      </c>
      <c r="AB48" s="9">
        <v>0</v>
      </c>
      <c r="AC48" s="91"/>
      <c r="AD48" s="52">
        <v>100000</v>
      </c>
      <c r="AE48" s="6">
        <v>0</v>
      </c>
      <c r="AF48" s="6">
        <v>0</v>
      </c>
      <c r="AG48" s="6">
        <v>0</v>
      </c>
      <c r="AH48" s="64" t="s">
        <v>1386</v>
      </c>
      <c r="AI48" s="91"/>
      <c r="AJ48" s="24"/>
      <c r="AK48" s="91"/>
      <c r="AL48" s="52">
        <v>212000</v>
      </c>
      <c r="AM48" s="6">
        <v>212000</v>
      </c>
      <c r="AN48" s="6">
        <v>212000</v>
      </c>
      <c r="AO48" s="6">
        <v>0</v>
      </c>
      <c r="AP48" s="6">
        <v>0</v>
      </c>
      <c r="AQ48" s="14">
        <v>0</v>
      </c>
      <c r="AR48" s="37"/>
      <c r="AS48" s="133"/>
      <c r="AT48" s="34">
        <v>113437</v>
      </c>
      <c r="AU48" s="34">
        <v>222681</v>
      </c>
      <c r="AV48" s="16" t="s">
        <v>2271</v>
      </c>
      <c r="AW48" s="137"/>
      <c r="AX48" s="16" t="s">
        <v>588</v>
      </c>
      <c r="BC48" s="34">
        <v>222681</v>
      </c>
    </row>
    <row r="49" spans="1:55" s="16" customFormat="1" ht="63.75">
      <c r="A49" s="57" t="s">
        <v>254</v>
      </c>
      <c r="B49" s="25">
        <v>198712700</v>
      </c>
      <c r="C49" s="1" t="s">
        <v>1682</v>
      </c>
      <c r="D49" s="1" t="s">
        <v>1612</v>
      </c>
      <c r="E49" s="58" t="s">
        <v>540</v>
      </c>
      <c r="F49" s="36" t="s">
        <v>1842</v>
      </c>
      <c r="G49" s="1" t="s">
        <v>797</v>
      </c>
      <c r="H49" s="1" t="s">
        <v>1615</v>
      </c>
      <c r="I49" s="1" t="s">
        <v>1854</v>
      </c>
      <c r="J49" s="6">
        <v>2345710</v>
      </c>
      <c r="K49" s="6">
        <v>2436778</v>
      </c>
      <c r="L49" s="6">
        <v>2550951</v>
      </c>
      <c r="M49" s="1" t="s">
        <v>1844</v>
      </c>
      <c r="N49" s="6">
        <v>0</v>
      </c>
      <c r="O49" s="6">
        <v>2239743</v>
      </c>
      <c r="P49" s="17">
        <v>1</v>
      </c>
      <c r="Q49" s="59" t="s">
        <v>2619</v>
      </c>
      <c r="R49" s="61">
        <v>2239743</v>
      </c>
      <c r="S49" s="63"/>
      <c r="T49" s="52">
        <v>2239743</v>
      </c>
      <c r="U49" s="6">
        <v>2239753</v>
      </c>
      <c r="V49" s="6">
        <v>2239753</v>
      </c>
      <c r="W49" s="6">
        <v>0</v>
      </c>
      <c r="X49" s="6">
        <v>0</v>
      </c>
      <c r="Y49" s="14">
        <v>0</v>
      </c>
      <c r="Z49" s="63"/>
      <c r="AA49" s="53">
        <v>2251743</v>
      </c>
      <c r="AB49" s="9">
        <v>0</v>
      </c>
      <c r="AC49" s="91"/>
      <c r="AD49" s="52">
        <v>2239753</v>
      </c>
      <c r="AE49" s="6">
        <v>2239753</v>
      </c>
      <c r="AF49" s="6">
        <v>0</v>
      </c>
      <c r="AG49" s="6">
        <v>0</v>
      </c>
      <c r="AH49" s="64" t="s">
        <v>1597</v>
      </c>
      <c r="AI49" s="91"/>
      <c r="AJ49" s="24" t="s">
        <v>2413</v>
      </c>
      <c r="AK49" s="91"/>
      <c r="AL49" s="52">
        <v>2351730.15</v>
      </c>
      <c r="AM49" s="6">
        <v>2351730.15</v>
      </c>
      <c r="AN49" s="6">
        <v>2351730.15</v>
      </c>
      <c r="AO49" s="6">
        <v>0</v>
      </c>
      <c r="AP49" s="6">
        <v>0</v>
      </c>
      <c r="AQ49" s="14">
        <v>0</v>
      </c>
      <c r="AR49" s="37" t="s">
        <v>2617</v>
      </c>
      <c r="AS49" s="133"/>
      <c r="AT49" s="34">
        <v>178564</v>
      </c>
      <c r="AU49" s="34">
        <v>178564</v>
      </c>
      <c r="AV49" s="16" t="s">
        <v>1551</v>
      </c>
      <c r="AW49" s="137"/>
      <c r="AX49" s="16" t="s">
        <v>588</v>
      </c>
      <c r="BA49" s="16" t="s">
        <v>369</v>
      </c>
      <c r="BB49" s="16" t="s">
        <v>370</v>
      </c>
      <c r="BC49" s="34">
        <v>178564</v>
      </c>
    </row>
    <row r="50" spans="1:55" s="16" customFormat="1" ht="51">
      <c r="A50" s="57" t="s">
        <v>254</v>
      </c>
      <c r="B50" s="25">
        <v>199902000</v>
      </c>
      <c r="C50" s="1" t="s">
        <v>2157</v>
      </c>
      <c r="D50" s="1" t="s">
        <v>2158</v>
      </c>
      <c r="E50" s="58" t="s">
        <v>540</v>
      </c>
      <c r="F50" s="36" t="s">
        <v>1842</v>
      </c>
      <c r="G50" s="1" t="s">
        <v>1405</v>
      </c>
      <c r="H50" s="1" t="s">
        <v>1615</v>
      </c>
      <c r="I50" s="1" t="s">
        <v>1862</v>
      </c>
      <c r="J50" s="6">
        <v>88154</v>
      </c>
      <c r="K50" s="6">
        <v>92485</v>
      </c>
      <c r="L50" s="6">
        <v>97035</v>
      </c>
      <c r="M50" s="1" t="s">
        <v>1844</v>
      </c>
      <c r="N50" s="6">
        <v>0</v>
      </c>
      <c r="O50" s="6">
        <v>100000</v>
      </c>
      <c r="P50" s="17">
        <v>2.3</v>
      </c>
      <c r="Q50" s="59" t="s">
        <v>1850</v>
      </c>
      <c r="R50" s="61">
        <v>100000</v>
      </c>
      <c r="S50" s="63"/>
      <c r="T50" s="52">
        <v>48154</v>
      </c>
      <c r="U50" s="6">
        <v>0</v>
      </c>
      <c r="V50" s="6">
        <v>0</v>
      </c>
      <c r="W50" s="6">
        <v>0</v>
      </c>
      <c r="X50" s="6">
        <v>0</v>
      </c>
      <c r="Y50" s="14">
        <v>0</v>
      </c>
      <c r="Z50" s="63"/>
      <c r="AA50" s="52">
        <v>48154</v>
      </c>
      <c r="AB50" s="9">
        <v>0</v>
      </c>
      <c r="AC50" s="91"/>
      <c r="AD50" s="52">
        <v>0</v>
      </c>
      <c r="AE50" s="6">
        <v>0</v>
      </c>
      <c r="AF50" s="6">
        <v>0</v>
      </c>
      <c r="AG50" s="6">
        <v>0</v>
      </c>
      <c r="AH50" s="64" t="s">
        <v>1005</v>
      </c>
      <c r="AI50" s="91"/>
      <c r="AJ50" s="24"/>
      <c r="AK50" s="91"/>
      <c r="AL50" s="52">
        <v>88154</v>
      </c>
      <c r="AM50" s="6">
        <v>92485</v>
      </c>
      <c r="AN50" s="6">
        <v>97035</v>
      </c>
      <c r="AO50" s="6">
        <v>0</v>
      </c>
      <c r="AP50" s="6">
        <v>0</v>
      </c>
      <c r="AQ50" s="14">
        <v>0</v>
      </c>
      <c r="AR50" s="37"/>
      <c r="AS50" s="133"/>
      <c r="AT50" s="34">
        <v>92485</v>
      </c>
      <c r="AU50" s="34">
        <v>97035</v>
      </c>
      <c r="AV50" s="16" t="s">
        <v>963</v>
      </c>
      <c r="AW50" s="137"/>
      <c r="AX50" s="16" t="s">
        <v>588</v>
      </c>
      <c r="BA50" s="16" t="s">
        <v>32</v>
      </c>
      <c r="BB50" s="16" t="s">
        <v>33</v>
      </c>
      <c r="BC50" s="34">
        <v>97035</v>
      </c>
    </row>
    <row r="51" spans="1:55" s="16" customFormat="1" ht="51">
      <c r="A51" s="57" t="s">
        <v>252</v>
      </c>
      <c r="B51" s="25">
        <v>199304000</v>
      </c>
      <c r="C51" s="1" t="s">
        <v>2352</v>
      </c>
      <c r="D51" s="1" t="s">
        <v>193</v>
      </c>
      <c r="E51" s="58" t="s">
        <v>1487</v>
      </c>
      <c r="F51" s="36" t="s">
        <v>1309</v>
      </c>
      <c r="G51" s="1" t="s">
        <v>319</v>
      </c>
      <c r="H51" s="1" t="s">
        <v>1615</v>
      </c>
      <c r="I51" s="1" t="s">
        <v>1525</v>
      </c>
      <c r="J51" s="6">
        <v>375687</v>
      </c>
      <c r="K51" s="6">
        <v>388463</v>
      </c>
      <c r="L51" s="6">
        <v>395156</v>
      </c>
      <c r="M51" s="1" t="s">
        <v>1844</v>
      </c>
      <c r="N51" s="6">
        <v>0</v>
      </c>
      <c r="O51" s="6">
        <v>225220</v>
      </c>
      <c r="P51" s="17">
        <v>1</v>
      </c>
      <c r="Q51" s="59" t="s">
        <v>2374</v>
      </c>
      <c r="R51" s="61">
        <v>225220</v>
      </c>
      <c r="S51" s="63"/>
      <c r="T51" s="52">
        <v>323680</v>
      </c>
      <c r="U51" s="6">
        <v>323687</v>
      </c>
      <c r="V51" s="6">
        <v>323687</v>
      </c>
      <c r="W51" s="6">
        <v>0</v>
      </c>
      <c r="X51" s="6">
        <v>0</v>
      </c>
      <c r="Y51" s="14">
        <v>0</v>
      </c>
      <c r="Z51" s="63"/>
      <c r="AA51" s="52">
        <v>323680</v>
      </c>
      <c r="AB51" s="9">
        <v>0</v>
      </c>
      <c r="AC51" s="91"/>
      <c r="AD51" s="52">
        <v>323687</v>
      </c>
      <c r="AE51" s="6">
        <v>323687</v>
      </c>
      <c r="AF51" s="6">
        <v>0</v>
      </c>
      <c r="AG51" s="6">
        <v>0</v>
      </c>
      <c r="AH51" s="64" t="s">
        <v>844</v>
      </c>
      <c r="AI51" s="91"/>
      <c r="AJ51" s="24"/>
      <c r="AK51" s="91"/>
      <c r="AL51" s="52">
        <v>323687</v>
      </c>
      <c r="AM51" s="6">
        <v>323687</v>
      </c>
      <c r="AN51" s="6">
        <v>323687</v>
      </c>
      <c r="AO51" s="6">
        <v>0</v>
      </c>
      <c r="AP51" s="6">
        <v>0</v>
      </c>
      <c r="AQ51" s="14">
        <v>0</v>
      </c>
      <c r="AR51" s="37"/>
      <c r="AS51" s="133"/>
      <c r="AT51" s="34">
        <v>64776</v>
      </c>
      <c r="AU51" s="34">
        <v>71469</v>
      </c>
      <c r="AV51" s="16" t="s">
        <v>1251</v>
      </c>
      <c r="AW51" s="137"/>
      <c r="AX51" s="16" t="s">
        <v>588</v>
      </c>
      <c r="BC51" s="34">
        <v>71469</v>
      </c>
    </row>
    <row r="52" spans="1:55" s="16" customFormat="1" ht="89.25">
      <c r="A52" s="57" t="s">
        <v>254</v>
      </c>
      <c r="B52" s="25">
        <v>200704600</v>
      </c>
      <c r="C52" s="1" t="s">
        <v>303</v>
      </c>
      <c r="D52" s="1" t="s">
        <v>506</v>
      </c>
      <c r="E52" s="58" t="s">
        <v>520</v>
      </c>
      <c r="F52" s="36" t="s">
        <v>48</v>
      </c>
      <c r="G52" s="1" t="s">
        <v>45</v>
      </c>
      <c r="H52" s="1" t="s">
        <v>1615</v>
      </c>
      <c r="I52" s="1" t="s">
        <v>897</v>
      </c>
      <c r="J52" s="6">
        <v>60350</v>
      </c>
      <c r="K52" s="6">
        <v>56699</v>
      </c>
      <c r="L52" s="6">
        <v>57776</v>
      </c>
      <c r="M52" s="1" t="s">
        <v>2324</v>
      </c>
      <c r="N52" s="40">
        <v>0</v>
      </c>
      <c r="O52" s="40">
        <v>0</v>
      </c>
      <c r="P52" s="17">
        <v>2.3</v>
      </c>
      <c r="Q52" s="59" t="s">
        <v>2283</v>
      </c>
      <c r="R52" s="61">
        <v>0</v>
      </c>
      <c r="S52" s="63"/>
      <c r="T52" s="52">
        <v>0</v>
      </c>
      <c r="U52" s="6">
        <v>0</v>
      </c>
      <c r="V52" s="6">
        <v>0</v>
      </c>
      <c r="W52" s="6">
        <v>0</v>
      </c>
      <c r="X52" s="6">
        <v>0</v>
      </c>
      <c r="Y52" s="14">
        <v>0</v>
      </c>
      <c r="Z52" s="63"/>
      <c r="AA52" s="54">
        <v>0</v>
      </c>
      <c r="AB52" s="9">
        <v>0</v>
      </c>
      <c r="AC52" s="91"/>
      <c r="AD52" s="52">
        <v>0</v>
      </c>
      <c r="AE52" s="6">
        <v>0</v>
      </c>
      <c r="AF52" s="6">
        <v>0</v>
      </c>
      <c r="AG52" s="6">
        <v>0</v>
      </c>
      <c r="AH52" s="64" t="s">
        <v>2489</v>
      </c>
      <c r="AI52" s="91"/>
      <c r="AJ52" s="24"/>
      <c r="AK52" s="91"/>
      <c r="AL52" s="52">
        <v>58333</v>
      </c>
      <c r="AM52" s="6">
        <v>58333</v>
      </c>
      <c r="AN52" s="6">
        <v>58334</v>
      </c>
      <c r="AO52" s="6">
        <v>0</v>
      </c>
      <c r="AP52" s="6">
        <v>0</v>
      </c>
      <c r="AQ52" s="14">
        <v>0</v>
      </c>
      <c r="AR52" s="37"/>
      <c r="AS52" s="133"/>
      <c r="AT52" s="34">
        <v>60350</v>
      </c>
      <c r="AU52" s="34">
        <v>56699</v>
      </c>
      <c r="AV52" s="16" t="s">
        <v>1250</v>
      </c>
      <c r="AW52" s="137"/>
      <c r="AX52" s="16" t="s">
        <v>588</v>
      </c>
      <c r="BC52" s="34">
        <v>56699</v>
      </c>
    </row>
    <row r="53" spans="1:55" s="16" customFormat="1" ht="102">
      <c r="A53" s="57" t="s">
        <v>255</v>
      </c>
      <c r="B53" s="25">
        <v>199403300</v>
      </c>
      <c r="C53" s="1" t="s">
        <v>1033</v>
      </c>
      <c r="D53" s="1" t="s">
        <v>1612</v>
      </c>
      <c r="E53" s="58" t="s">
        <v>540</v>
      </c>
      <c r="F53" s="36">
        <v>0</v>
      </c>
      <c r="G53" s="1">
        <v>0</v>
      </c>
      <c r="H53" s="1" t="s">
        <v>1615</v>
      </c>
      <c r="I53" s="17" t="s">
        <v>1818</v>
      </c>
      <c r="J53" s="6" t="e">
        <v>#N/A</v>
      </c>
      <c r="K53" s="6" t="e">
        <v>#N/A</v>
      </c>
      <c r="L53" s="6" t="e">
        <v>#N/A</v>
      </c>
      <c r="M53" s="1" t="e">
        <v>#N/A</v>
      </c>
      <c r="N53" s="40">
        <v>0</v>
      </c>
      <c r="O53" s="40">
        <v>0</v>
      </c>
      <c r="P53" s="17">
        <v>0</v>
      </c>
      <c r="Q53" s="59">
        <v>0</v>
      </c>
      <c r="R53" s="61">
        <v>0</v>
      </c>
      <c r="S53" s="63"/>
      <c r="T53" s="52">
        <v>1302304</v>
      </c>
      <c r="U53" s="6">
        <v>1302304</v>
      </c>
      <c r="V53" s="6">
        <v>1302304</v>
      </c>
      <c r="W53" s="6">
        <v>0</v>
      </c>
      <c r="X53" s="6">
        <v>0</v>
      </c>
      <c r="Y53" s="14">
        <v>0</v>
      </c>
      <c r="Z53" s="63"/>
      <c r="AA53" s="52">
        <v>1302304</v>
      </c>
      <c r="AB53" s="9">
        <v>0</v>
      </c>
      <c r="AC53" s="91"/>
      <c r="AD53" s="52">
        <v>1302304</v>
      </c>
      <c r="AE53" s="52">
        <v>1302304</v>
      </c>
      <c r="AF53" s="6">
        <v>0</v>
      </c>
      <c r="AG53" s="6">
        <v>0</v>
      </c>
      <c r="AH53" s="64" t="s">
        <v>849</v>
      </c>
      <c r="AI53" s="91"/>
      <c r="AJ53" s="24"/>
      <c r="AK53" s="91"/>
      <c r="AL53" s="52">
        <v>0</v>
      </c>
      <c r="AM53" s="6">
        <v>0</v>
      </c>
      <c r="AN53" s="6">
        <v>0</v>
      </c>
      <c r="AO53" s="6">
        <v>0</v>
      </c>
      <c r="AP53" s="6">
        <v>0</v>
      </c>
      <c r="AQ53" s="14">
        <v>0</v>
      </c>
      <c r="AR53" s="37"/>
      <c r="AS53" s="133"/>
      <c r="AT53" s="34">
        <v>313597</v>
      </c>
      <c r="AU53" s="34">
        <v>313597</v>
      </c>
      <c r="AV53" s="16" t="s">
        <v>1548</v>
      </c>
      <c r="AW53" s="137"/>
      <c r="AX53" s="16" t="s">
        <v>588</v>
      </c>
      <c r="BA53" s="16" t="s">
        <v>41</v>
      </c>
      <c r="BC53" s="34">
        <v>0</v>
      </c>
    </row>
    <row r="54" spans="1:56" s="16" customFormat="1" ht="63.75">
      <c r="A54" s="57" t="s">
        <v>254</v>
      </c>
      <c r="B54" s="25">
        <v>199700400</v>
      </c>
      <c r="C54" s="1" t="s">
        <v>2359</v>
      </c>
      <c r="D54" s="1" t="s">
        <v>2500</v>
      </c>
      <c r="E54" s="58" t="s">
        <v>212</v>
      </c>
      <c r="F54" s="36" t="s">
        <v>1853</v>
      </c>
      <c r="G54" s="1" t="s">
        <v>613</v>
      </c>
      <c r="H54" s="1" t="s">
        <v>1620</v>
      </c>
      <c r="I54" s="1" t="s">
        <v>1378</v>
      </c>
      <c r="J54" s="6">
        <v>622049</v>
      </c>
      <c r="K54" s="6">
        <v>692120</v>
      </c>
      <c r="L54" s="6">
        <v>663233</v>
      </c>
      <c r="M54" s="1" t="s">
        <v>2324</v>
      </c>
      <c r="N54" s="6">
        <v>0</v>
      </c>
      <c r="O54" s="6">
        <v>540000</v>
      </c>
      <c r="P54" s="17">
        <v>2.3</v>
      </c>
      <c r="Q54" s="59" t="s">
        <v>2022</v>
      </c>
      <c r="R54" s="61">
        <v>540000</v>
      </c>
      <c r="S54" s="63"/>
      <c r="T54" s="52">
        <v>622049</v>
      </c>
      <c r="U54" s="6">
        <v>622049</v>
      </c>
      <c r="V54" s="6">
        <v>622049</v>
      </c>
      <c r="W54" s="6">
        <v>0</v>
      </c>
      <c r="X54" s="6">
        <v>0</v>
      </c>
      <c r="Y54" s="14">
        <v>0</v>
      </c>
      <c r="Z54" s="63"/>
      <c r="AA54" s="52">
        <v>622049</v>
      </c>
      <c r="AB54" s="9">
        <v>0</v>
      </c>
      <c r="AC54" s="91"/>
      <c r="AD54" s="52">
        <v>622049</v>
      </c>
      <c r="AE54" s="6">
        <v>622049</v>
      </c>
      <c r="AF54" s="6">
        <v>0</v>
      </c>
      <c r="AG54" s="6">
        <v>0</v>
      </c>
      <c r="AH54" s="64" t="s">
        <v>2043</v>
      </c>
      <c r="AI54" s="91"/>
      <c r="AJ54" s="24"/>
      <c r="AK54" s="91"/>
      <c r="AL54" s="52">
        <v>622049</v>
      </c>
      <c r="AM54" s="6">
        <v>682120</v>
      </c>
      <c r="AN54" s="6">
        <v>663233</v>
      </c>
      <c r="AO54" s="6">
        <v>0</v>
      </c>
      <c r="AP54" s="6">
        <v>0</v>
      </c>
      <c r="AQ54" s="14">
        <v>0</v>
      </c>
      <c r="AR54" s="37"/>
      <c r="AS54" s="133"/>
      <c r="AT54" s="34">
        <v>45000</v>
      </c>
      <c r="AU54" s="34">
        <v>0</v>
      </c>
      <c r="AV54" s="16" t="s">
        <v>2268</v>
      </c>
      <c r="AW54" s="137"/>
      <c r="AX54" s="16" t="s">
        <v>588</v>
      </c>
      <c r="AZ54" s="142"/>
      <c r="BA54" s="142"/>
      <c r="BC54" s="34">
        <v>0</v>
      </c>
      <c r="BD54" s="142">
        <f>SUM(BC27:BC54)</f>
        <v>8446547</v>
      </c>
    </row>
    <row r="55" spans="1:55" s="16" customFormat="1" ht="63.75">
      <c r="A55" s="57" t="s">
        <v>254</v>
      </c>
      <c r="B55" s="25">
        <v>199005500</v>
      </c>
      <c r="C55" s="1" t="s">
        <v>1679</v>
      </c>
      <c r="D55" s="1" t="s">
        <v>508</v>
      </c>
      <c r="E55" s="58" t="s">
        <v>206</v>
      </c>
      <c r="F55" s="36" t="s">
        <v>1857</v>
      </c>
      <c r="G55" s="1" t="s">
        <v>2101</v>
      </c>
      <c r="H55" s="1" t="s">
        <v>1615</v>
      </c>
      <c r="I55" s="1" t="s">
        <v>1095</v>
      </c>
      <c r="J55" s="6">
        <v>810260</v>
      </c>
      <c r="K55" s="6">
        <v>830638</v>
      </c>
      <c r="L55" s="6">
        <v>759695</v>
      </c>
      <c r="M55" s="1" t="s">
        <v>2324</v>
      </c>
      <c r="N55" s="6">
        <v>0</v>
      </c>
      <c r="O55" s="6">
        <v>589086</v>
      </c>
      <c r="P55" s="17">
        <v>3</v>
      </c>
      <c r="Q55" s="59" t="s">
        <v>1768</v>
      </c>
      <c r="R55" s="61">
        <v>589086</v>
      </c>
      <c r="S55" s="63"/>
      <c r="T55" s="52">
        <v>633586</v>
      </c>
      <c r="U55" s="6">
        <v>633586</v>
      </c>
      <c r="V55" s="6">
        <v>538548</v>
      </c>
      <c r="W55" s="6">
        <v>0</v>
      </c>
      <c r="X55" s="6">
        <v>0</v>
      </c>
      <c r="Y55" s="14">
        <v>0</v>
      </c>
      <c r="Z55" s="63"/>
      <c r="AA55" s="52">
        <v>633586</v>
      </c>
      <c r="AB55" s="9">
        <v>0</v>
      </c>
      <c r="AC55" s="91"/>
      <c r="AD55" s="52">
        <v>633586</v>
      </c>
      <c r="AE55" s="6">
        <v>538548</v>
      </c>
      <c r="AF55" s="6">
        <v>0</v>
      </c>
      <c r="AG55" s="6">
        <v>0</v>
      </c>
      <c r="AH55" s="64" t="s">
        <v>1460</v>
      </c>
      <c r="AI55" s="91"/>
      <c r="AJ55" s="24"/>
      <c r="AK55" s="91"/>
      <c r="AL55" s="52">
        <v>633586</v>
      </c>
      <c r="AM55" s="6">
        <v>633586</v>
      </c>
      <c r="AN55" s="6">
        <v>633586</v>
      </c>
      <c r="AO55" s="6">
        <v>0</v>
      </c>
      <c r="AP55" s="6">
        <v>0</v>
      </c>
      <c r="AQ55" s="14">
        <v>0</v>
      </c>
      <c r="AR55" s="37" t="s">
        <v>1766</v>
      </c>
      <c r="AS55" s="133"/>
      <c r="AT55" s="34">
        <v>0</v>
      </c>
      <c r="AU55" s="34">
        <v>95038</v>
      </c>
      <c r="AV55" s="16" t="s">
        <v>2269</v>
      </c>
      <c r="AW55" s="137"/>
      <c r="AX55" s="16" t="s">
        <v>149</v>
      </c>
      <c r="AY55" s="16" t="s">
        <v>1958</v>
      </c>
      <c r="BA55" s="142"/>
      <c r="BB55" s="142"/>
      <c r="BC55" s="34">
        <v>95038</v>
      </c>
    </row>
    <row r="56" spans="1:55" s="16" customFormat="1" ht="114.75">
      <c r="A56" s="57" t="s">
        <v>252</v>
      </c>
      <c r="B56" s="25">
        <v>198402100</v>
      </c>
      <c r="C56" s="1" t="s">
        <v>563</v>
      </c>
      <c r="D56" s="1" t="s">
        <v>193</v>
      </c>
      <c r="E56" s="58" t="s">
        <v>209</v>
      </c>
      <c r="F56" s="36" t="s">
        <v>869</v>
      </c>
      <c r="G56" s="1" t="s">
        <v>1571</v>
      </c>
      <c r="H56" s="1" t="s">
        <v>1615</v>
      </c>
      <c r="I56" s="1" t="s">
        <v>1525</v>
      </c>
      <c r="J56" s="6">
        <v>486515</v>
      </c>
      <c r="K56" s="6">
        <v>519262</v>
      </c>
      <c r="L56" s="6">
        <v>537463</v>
      </c>
      <c r="M56" s="1" t="s">
        <v>78</v>
      </c>
      <c r="N56" s="6">
        <v>0</v>
      </c>
      <c r="O56" s="6">
        <v>447889</v>
      </c>
      <c r="P56" s="17">
        <v>3</v>
      </c>
      <c r="Q56" s="59" t="s">
        <v>181</v>
      </c>
      <c r="R56" s="61">
        <v>447889</v>
      </c>
      <c r="S56" s="63"/>
      <c r="T56" s="52">
        <v>540000</v>
      </c>
      <c r="U56" s="6">
        <v>540000</v>
      </c>
      <c r="V56" s="6">
        <v>474000</v>
      </c>
      <c r="W56" s="6">
        <v>0</v>
      </c>
      <c r="X56" s="6">
        <v>0</v>
      </c>
      <c r="Y56" s="14">
        <v>0</v>
      </c>
      <c r="Z56" s="63"/>
      <c r="AA56" s="52">
        <v>540000</v>
      </c>
      <c r="AB56" s="9">
        <v>0</v>
      </c>
      <c r="AC56" s="91"/>
      <c r="AD56" s="52">
        <v>540000</v>
      </c>
      <c r="AE56" s="6">
        <v>474000</v>
      </c>
      <c r="AF56" s="6">
        <v>0</v>
      </c>
      <c r="AG56" s="6">
        <v>0</v>
      </c>
      <c r="AH56" s="64" t="s">
        <v>2479</v>
      </c>
      <c r="AI56" s="91"/>
      <c r="AJ56" s="24"/>
      <c r="AK56" s="91"/>
      <c r="AL56" s="52">
        <v>340000</v>
      </c>
      <c r="AM56" s="6">
        <v>340000</v>
      </c>
      <c r="AN56" s="6">
        <v>340000</v>
      </c>
      <c r="AO56" s="6">
        <v>0</v>
      </c>
      <c r="AP56" s="6">
        <v>0</v>
      </c>
      <c r="AQ56" s="14">
        <v>0</v>
      </c>
      <c r="AR56" s="37" t="s">
        <v>177</v>
      </c>
      <c r="AS56" s="133"/>
      <c r="AT56" s="34">
        <v>0</v>
      </c>
      <c r="AU56" s="34">
        <v>0</v>
      </c>
      <c r="AW56" s="137"/>
      <c r="AX56" s="16" t="s">
        <v>149</v>
      </c>
      <c r="AY56" s="16" t="s">
        <v>1958</v>
      </c>
      <c r="BA56" s="142"/>
      <c r="BB56" s="142"/>
      <c r="BC56" s="34">
        <v>0</v>
      </c>
    </row>
    <row r="57" spans="1:55" s="16" customFormat="1" ht="76.5">
      <c r="A57" s="57" t="s">
        <v>254</v>
      </c>
      <c r="B57" s="25">
        <v>198201301</v>
      </c>
      <c r="C57" s="1" t="s">
        <v>1188</v>
      </c>
      <c r="D57" s="1" t="s">
        <v>1612</v>
      </c>
      <c r="E57" s="58" t="s">
        <v>540</v>
      </c>
      <c r="F57" s="36" t="s">
        <v>1842</v>
      </c>
      <c r="G57" s="1" t="s">
        <v>1595</v>
      </c>
      <c r="H57" s="1" t="s">
        <v>1615</v>
      </c>
      <c r="I57" s="1" t="s">
        <v>2326</v>
      </c>
      <c r="J57" s="6">
        <v>2783639.54</v>
      </c>
      <c r="K57" s="6">
        <v>2894985.1</v>
      </c>
      <c r="L57" s="6">
        <v>3010784.7</v>
      </c>
      <c r="M57" s="1" t="s">
        <v>2324</v>
      </c>
      <c r="N57" s="6">
        <v>0</v>
      </c>
      <c r="O57" s="6">
        <v>2028757</v>
      </c>
      <c r="P57" s="17">
        <v>2.2</v>
      </c>
      <c r="Q57" s="59" t="s">
        <v>2141</v>
      </c>
      <c r="R57" s="61">
        <v>2028757</v>
      </c>
      <c r="S57" s="63"/>
      <c r="T57" s="52">
        <v>2028757</v>
      </c>
      <c r="U57" s="6">
        <v>2028757</v>
      </c>
      <c r="V57" s="6">
        <v>1724443</v>
      </c>
      <c r="W57" s="6">
        <v>0</v>
      </c>
      <c r="X57" s="6">
        <v>0</v>
      </c>
      <c r="Y57" s="14">
        <v>0</v>
      </c>
      <c r="Z57" s="63"/>
      <c r="AA57" s="52">
        <v>2028757</v>
      </c>
      <c r="AB57" s="9">
        <v>0</v>
      </c>
      <c r="AC57" s="91"/>
      <c r="AD57" s="52">
        <v>2028757</v>
      </c>
      <c r="AE57" s="6">
        <v>1724443</v>
      </c>
      <c r="AF57" s="6">
        <v>0</v>
      </c>
      <c r="AG57" s="6">
        <v>0</v>
      </c>
      <c r="AH57" s="64" t="s">
        <v>2036</v>
      </c>
      <c r="AI57" s="91"/>
      <c r="AJ57" s="24"/>
      <c r="AK57" s="91"/>
      <c r="AL57" s="52">
        <v>2130194.85</v>
      </c>
      <c r="AM57" s="6">
        <v>2130194.85</v>
      </c>
      <c r="AN57" s="6">
        <v>2130194.85</v>
      </c>
      <c r="AO57" s="6">
        <v>0</v>
      </c>
      <c r="AP57" s="6">
        <v>0</v>
      </c>
      <c r="AQ57" s="14">
        <v>0</v>
      </c>
      <c r="AR57" s="37" t="s">
        <v>1796</v>
      </c>
      <c r="AS57" s="133"/>
      <c r="AT57" s="34">
        <v>866228</v>
      </c>
      <c r="AU57" s="34">
        <v>1286342</v>
      </c>
      <c r="AV57" s="16" t="s">
        <v>1253</v>
      </c>
      <c r="AW57" s="137"/>
      <c r="AX57" s="16" t="s">
        <v>149</v>
      </c>
      <c r="BA57" s="16" t="s">
        <v>363</v>
      </c>
      <c r="BB57" s="16" t="s">
        <v>1780</v>
      </c>
      <c r="BC57" s="34">
        <v>1286342</v>
      </c>
    </row>
    <row r="58" spans="1:55" s="16" customFormat="1" ht="89.25">
      <c r="A58" s="57" t="s">
        <v>254</v>
      </c>
      <c r="B58" s="25">
        <v>200716500</v>
      </c>
      <c r="C58" s="1" t="s">
        <v>675</v>
      </c>
      <c r="D58" s="1" t="s">
        <v>539</v>
      </c>
      <c r="E58" s="58" t="s">
        <v>540</v>
      </c>
      <c r="F58" s="36" t="s">
        <v>1842</v>
      </c>
      <c r="G58" s="1" t="s">
        <v>951</v>
      </c>
      <c r="H58" s="1" t="s">
        <v>1615</v>
      </c>
      <c r="I58" s="1" t="s">
        <v>897</v>
      </c>
      <c r="J58" s="6">
        <v>667711</v>
      </c>
      <c r="K58" s="6">
        <v>900464</v>
      </c>
      <c r="L58" s="6">
        <v>1001775</v>
      </c>
      <c r="M58" s="1" t="s">
        <v>1623</v>
      </c>
      <c r="N58" s="40">
        <v>0</v>
      </c>
      <c r="O58" s="40">
        <v>0</v>
      </c>
      <c r="P58" s="17">
        <v>3</v>
      </c>
      <c r="Q58" s="59" t="s">
        <v>2169</v>
      </c>
      <c r="R58" s="61">
        <v>0</v>
      </c>
      <c r="S58" s="63"/>
      <c r="T58" s="52">
        <v>0</v>
      </c>
      <c r="U58" s="6">
        <v>0</v>
      </c>
      <c r="V58" s="6">
        <v>0</v>
      </c>
      <c r="W58" s="6">
        <v>0</v>
      </c>
      <c r="X58" s="6">
        <v>0</v>
      </c>
      <c r="Y58" s="14">
        <v>0</v>
      </c>
      <c r="Z58" s="63"/>
      <c r="AA58" s="54">
        <v>0</v>
      </c>
      <c r="AB58" s="9">
        <v>0</v>
      </c>
      <c r="AC58" s="91"/>
      <c r="AD58" s="52">
        <v>0</v>
      </c>
      <c r="AE58" s="6">
        <v>0</v>
      </c>
      <c r="AF58" s="6">
        <v>0</v>
      </c>
      <c r="AG58" s="6">
        <v>0</v>
      </c>
      <c r="AH58" s="64" t="s">
        <v>2494</v>
      </c>
      <c r="AI58" s="91"/>
      <c r="AJ58" s="24"/>
      <c r="AK58" s="91"/>
      <c r="AL58" s="52">
        <v>66667</v>
      </c>
      <c r="AM58" s="6">
        <v>66666</v>
      </c>
      <c r="AN58" s="6">
        <v>66667</v>
      </c>
      <c r="AO58" s="6">
        <v>0</v>
      </c>
      <c r="AP58" s="6">
        <v>0</v>
      </c>
      <c r="AQ58" s="14">
        <v>0</v>
      </c>
      <c r="AR58" s="37" t="s">
        <v>2170</v>
      </c>
      <c r="AS58" s="133"/>
      <c r="AT58" s="34">
        <v>900464</v>
      </c>
      <c r="AU58" s="34">
        <v>1001775</v>
      </c>
      <c r="AV58" s="16" t="s">
        <v>725</v>
      </c>
      <c r="AW58" s="137"/>
      <c r="AX58" s="16" t="s">
        <v>149</v>
      </c>
      <c r="BA58" s="16" t="s">
        <v>274</v>
      </c>
      <c r="BB58" s="16" t="s">
        <v>275</v>
      </c>
      <c r="BC58" s="34">
        <v>1001775</v>
      </c>
    </row>
    <row r="59" spans="1:55" s="16" customFormat="1" ht="51">
      <c r="A59" s="57" t="s">
        <v>254</v>
      </c>
      <c r="B59" s="25">
        <v>199305600</v>
      </c>
      <c r="C59" s="1" t="s">
        <v>317</v>
      </c>
      <c r="D59" s="1" t="s">
        <v>1672</v>
      </c>
      <c r="E59" s="58" t="s">
        <v>1499</v>
      </c>
      <c r="F59" s="36" t="s">
        <v>1842</v>
      </c>
      <c r="G59" s="1" t="s">
        <v>147</v>
      </c>
      <c r="H59" s="1" t="s">
        <v>1615</v>
      </c>
      <c r="I59" s="1" t="s">
        <v>1561</v>
      </c>
      <c r="J59" s="6">
        <v>1474045</v>
      </c>
      <c r="K59" s="6">
        <v>1512513</v>
      </c>
      <c r="L59" s="6">
        <v>1567424</v>
      </c>
      <c r="M59" s="1" t="s">
        <v>1844</v>
      </c>
      <c r="N59" s="6">
        <v>0</v>
      </c>
      <c r="O59" s="6">
        <v>1468100</v>
      </c>
      <c r="P59" s="17">
        <v>2.3</v>
      </c>
      <c r="Q59" s="59" t="s">
        <v>1239</v>
      </c>
      <c r="R59" s="61">
        <v>1468100</v>
      </c>
      <c r="S59" s="63"/>
      <c r="T59" s="52">
        <v>1000000</v>
      </c>
      <c r="U59" s="6">
        <v>500000</v>
      </c>
      <c r="V59" s="6">
        <v>200000</v>
      </c>
      <c r="W59" s="6">
        <v>0</v>
      </c>
      <c r="X59" s="6">
        <v>0</v>
      </c>
      <c r="Y59" s="14">
        <v>0</v>
      </c>
      <c r="Z59" s="63"/>
      <c r="AA59" s="52">
        <v>1000000</v>
      </c>
      <c r="AB59" s="9">
        <v>0</v>
      </c>
      <c r="AC59" s="91"/>
      <c r="AD59" s="52">
        <v>500000</v>
      </c>
      <c r="AE59" s="6">
        <v>200000</v>
      </c>
      <c r="AF59" s="6">
        <v>0</v>
      </c>
      <c r="AG59" s="6">
        <v>0</v>
      </c>
      <c r="AH59" s="64" t="s">
        <v>2481</v>
      </c>
      <c r="AI59" s="91"/>
      <c r="AJ59" s="24"/>
      <c r="AK59" s="91"/>
      <c r="AL59" s="52">
        <v>1000000</v>
      </c>
      <c r="AM59" s="6">
        <v>1000000</v>
      </c>
      <c r="AN59" s="6">
        <v>1000000</v>
      </c>
      <c r="AO59" s="6">
        <v>0</v>
      </c>
      <c r="AP59" s="6">
        <v>0</v>
      </c>
      <c r="AQ59" s="14">
        <v>0</v>
      </c>
      <c r="AR59" s="37" t="s">
        <v>175</v>
      </c>
      <c r="AS59" s="133"/>
      <c r="AT59" s="34">
        <v>500000</v>
      </c>
      <c r="AU59" s="34">
        <v>800000</v>
      </c>
      <c r="AV59" s="16" t="s">
        <v>2269</v>
      </c>
      <c r="AW59" s="137"/>
      <c r="AX59" s="16" t="s">
        <v>149</v>
      </c>
      <c r="BA59" s="16" t="s">
        <v>2544</v>
      </c>
      <c r="BC59" s="34">
        <v>800000</v>
      </c>
    </row>
    <row r="60" spans="1:55" s="16" customFormat="1" ht="76.5">
      <c r="A60" s="57" t="s">
        <v>254</v>
      </c>
      <c r="B60" s="25">
        <v>199202604</v>
      </c>
      <c r="C60" s="1" t="s">
        <v>315</v>
      </c>
      <c r="D60" s="1" t="s">
        <v>193</v>
      </c>
      <c r="E60" s="58" t="s">
        <v>214</v>
      </c>
      <c r="F60" s="36" t="s">
        <v>1820</v>
      </c>
      <c r="G60" s="1" t="s">
        <v>657</v>
      </c>
      <c r="H60" s="1" t="s">
        <v>1615</v>
      </c>
      <c r="I60" s="1" t="s">
        <v>1013</v>
      </c>
      <c r="J60" s="6">
        <v>861203</v>
      </c>
      <c r="K60" s="6">
        <v>900222</v>
      </c>
      <c r="L60" s="6">
        <v>941130</v>
      </c>
      <c r="M60" s="1" t="s">
        <v>2324</v>
      </c>
      <c r="N60" s="6">
        <v>0</v>
      </c>
      <c r="O60" s="6">
        <v>949504</v>
      </c>
      <c r="P60" s="17">
        <v>3</v>
      </c>
      <c r="Q60" s="59" t="s">
        <v>2031</v>
      </c>
      <c r="R60" s="61">
        <v>949504</v>
      </c>
      <c r="S60" s="63"/>
      <c r="T60" s="52">
        <v>820000</v>
      </c>
      <c r="U60" s="6">
        <v>656000</v>
      </c>
      <c r="V60" s="6">
        <v>557600</v>
      </c>
      <c r="W60" s="6">
        <v>0</v>
      </c>
      <c r="X60" s="6">
        <v>0</v>
      </c>
      <c r="Y60" s="14">
        <v>0</v>
      </c>
      <c r="Z60" s="63"/>
      <c r="AA60" s="52">
        <v>820000</v>
      </c>
      <c r="AB60" s="9">
        <v>0</v>
      </c>
      <c r="AC60" s="91"/>
      <c r="AD60" s="52">
        <v>656000</v>
      </c>
      <c r="AE60" s="6">
        <v>557600</v>
      </c>
      <c r="AF60" s="6">
        <v>0</v>
      </c>
      <c r="AG60" s="6">
        <v>0</v>
      </c>
      <c r="AH60" s="64" t="s">
        <v>1040</v>
      </c>
      <c r="AI60" s="91"/>
      <c r="AJ60" s="24"/>
      <c r="AK60" s="91"/>
      <c r="AL60" s="52">
        <v>820000</v>
      </c>
      <c r="AM60" s="6">
        <v>820000</v>
      </c>
      <c r="AN60" s="6">
        <v>820000</v>
      </c>
      <c r="AO60" s="6">
        <v>0</v>
      </c>
      <c r="AP60" s="6">
        <v>0</v>
      </c>
      <c r="AQ60" s="14">
        <v>0</v>
      </c>
      <c r="AR60" s="37"/>
      <c r="AS60" s="133"/>
      <c r="AT60" s="34">
        <v>244222</v>
      </c>
      <c r="AU60" s="34">
        <v>383530</v>
      </c>
      <c r="AV60" s="16" t="s">
        <v>148</v>
      </c>
      <c r="AW60" s="137"/>
      <c r="AX60" s="16" t="s">
        <v>149</v>
      </c>
      <c r="BC60" s="34">
        <v>383530</v>
      </c>
    </row>
    <row r="61" spans="1:55" s="16" customFormat="1" ht="51">
      <c r="A61" s="57" t="s">
        <v>254</v>
      </c>
      <c r="B61" s="25">
        <v>199008000</v>
      </c>
      <c r="C61" s="1" t="s">
        <v>1680</v>
      </c>
      <c r="D61" s="1" t="s">
        <v>1612</v>
      </c>
      <c r="E61" s="58" t="s">
        <v>540</v>
      </c>
      <c r="F61" s="36" t="s">
        <v>1842</v>
      </c>
      <c r="G61" s="1" t="s">
        <v>339</v>
      </c>
      <c r="H61" s="1" t="s">
        <v>1615</v>
      </c>
      <c r="I61" s="1" t="s">
        <v>1862</v>
      </c>
      <c r="J61" s="6">
        <v>2531577</v>
      </c>
      <c r="K61" s="6">
        <v>2692839</v>
      </c>
      <c r="L61" s="6">
        <v>2800553</v>
      </c>
      <c r="M61" s="1" t="s">
        <v>1844</v>
      </c>
      <c r="N61" s="6">
        <v>0</v>
      </c>
      <c r="O61" s="6">
        <v>2431442</v>
      </c>
      <c r="P61" s="17">
        <v>3</v>
      </c>
      <c r="Q61" s="59" t="s">
        <v>1767</v>
      </c>
      <c r="R61" s="61">
        <v>2431442</v>
      </c>
      <c r="S61" s="63"/>
      <c r="T61" s="52">
        <v>2431442</v>
      </c>
      <c r="U61" s="6">
        <v>2431000</v>
      </c>
      <c r="V61" s="6">
        <v>2066350</v>
      </c>
      <c r="W61" s="6">
        <v>0</v>
      </c>
      <c r="X61" s="6">
        <v>0</v>
      </c>
      <c r="Y61" s="14">
        <v>0</v>
      </c>
      <c r="Z61" s="63"/>
      <c r="AA61" s="52">
        <v>2431442</v>
      </c>
      <c r="AB61" s="9">
        <v>0</v>
      </c>
      <c r="AC61" s="91"/>
      <c r="AD61" s="52">
        <v>2431000</v>
      </c>
      <c r="AE61" s="6">
        <v>2066350</v>
      </c>
      <c r="AF61" s="6">
        <v>0</v>
      </c>
      <c r="AG61" s="6">
        <v>0</v>
      </c>
      <c r="AH61" s="64" t="s">
        <v>1461</v>
      </c>
      <c r="AI61" s="91"/>
      <c r="AJ61" s="24"/>
      <c r="AK61" s="91"/>
      <c r="AL61" s="52">
        <v>2500000</v>
      </c>
      <c r="AM61" s="6">
        <v>2500000</v>
      </c>
      <c r="AN61" s="6">
        <v>2500000</v>
      </c>
      <c r="AO61" s="6">
        <v>0</v>
      </c>
      <c r="AP61" s="6">
        <v>0</v>
      </c>
      <c r="AQ61" s="14">
        <v>0</v>
      </c>
      <c r="AR61" s="37" t="s">
        <v>1796</v>
      </c>
      <c r="AS61" s="133"/>
      <c r="AT61" s="34">
        <v>0</v>
      </c>
      <c r="AU61" s="34">
        <v>364650</v>
      </c>
      <c r="AV61" s="16" t="s">
        <v>495</v>
      </c>
      <c r="AW61" s="137"/>
      <c r="AX61" s="16" t="s">
        <v>149</v>
      </c>
      <c r="BA61" s="16" t="s">
        <v>42</v>
      </c>
      <c r="BB61" s="16" t="s">
        <v>43</v>
      </c>
      <c r="BC61" s="34">
        <v>364650</v>
      </c>
    </row>
    <row r="62" spans="1:55" s="16" customFormat="1" ht="63.75">
      <c r="A62" s="57" t="s">
        <v>251</v>
      </c>
      <c r="B62" s="25">
        <v>199604300</v>
      </c>
      <c r="C62" s="1" t="s">
        <v>521</v>
      </c>
      <c r="D62" s="1" t="s">
        <v>205</v>
      </c>
      <c r="E62" s="58" t="s">
        <v>206</v>
      </c>
      <c r="F62" s="36" t="s">
        <v>1356</v>
      </c>
      <c r="G62" s="1" t="s">
        <v>1449</v>
      </c>
      <c r="H62" s="1" t="s">
        <v>1615</v>
      </c>
      <c r="I62" s="1" t="s">
        <v>1821</v>
      </c>
      <c r="J62" s="6">
        <v>1275001</v>
      </c>
      <c r="K62" s="6">
        <v>1330000</v>
      </c>
      <c r="L62" s="6">
        <v>1287999</v>
      </c>
      <c r="M62" s="1" t="s">
        <v>1623</v>
      </c>
      <c r="N62" s="6">
        <v>0</v>
      </c>
      <c r="O62" s="6">
        <v>923887</v>
      </c>
      <c r="P62" s="17">
        <v>3</v>
      </c>
      <c r="Q62" s="59" t="s">
        <v>1725</v>
      </c>
      <c r="R62" s="61">
        <v>923887</v>
      </c>
      <c r="S62" s="63"/>
      <c r="T62" s="52">
        <v>1009770</v>
      </c>
      <c r="U62" s="6">
        <v>1009770</v>
      </c>
      <c r="V62" s="6">
        <v>858305</v>
      </c>
      <c r="W62" s="6">
        <v>0</v>
      </c>
      <c r="X62" s="6">
        <v>0</v>
      </c>
      <c r="Y62" s="14">
        <v>0</v>
      </c>
      <c r="Z62" s="63"/>
      <c r="AA62" s="52">
        <v>1009770</v>
      </c>
      <c r="AB62" s="9">
        <v>0</v>
      </c>
      <c r="AC62" s="91"/>
      <c r="AD62" s="52">
        <v>1009770</v>
      </c>
      <c r="AE62" s="6">
        <v>858305</v>
      </c>
      <c r="AF62" s="6">
        <v>0</v>
      </c>
      <c r="AG62" s="6">
        <v>0</v>
      </c>
      <c r="AH62" s="64" t="s">
        <v>2603</v>
      </c>
      <c r="AI62" s="91"/>
      <c r="AJ62" s="24"/>
      <c r="AK62" s="91"/>
      <c r="AL62" s="52">
        <v>1009770</v>
      </c>
      <c r="AM62" s="6">
        <v>1009770</v>
      </c>
      <c r="AN62" s="6">
        <v>1009770</v>
      </c>
      <c r="AO62" s="6">
        <v>0</v>
      </c>
      <c r="AP62" s="6">
        <v>0</v>
      </c>
      <c r="AQ62" s="14">
        <v>0</v>
      </c>
      <c r="AR62" s="37" t="s">
        <v>1558</v>
      </c>
      <c r="AS62" s="133"/>
      <c r="AT62" s="34">
        <v>30293</v>
      </c>
      <c r="AU62" s="34">
        <v>212960</v>
      </c>
      <c r="AV62" s="16" t="s">
        <v>967</v>
      </c>
      <c r="AW62" s="137"/>
      <c r="AX62" s="16" t="s">
        <v>149</v>
      </c>
      <c r="BC62" s="34">
        <v>212960</v>
      </c>
    </row>
    <row r="63" spans="1:55" s="16" customFormat="1" ht="89.25">
      <c r="A63" s="57" t="s">
        <v>252</v>
      </c>
      <c r="B63" s="25">
        <v>200717100</v>
      </c>
      <c r="C63" s="1" t="s">
        <v>1299</v>
      </c>
      <c r="D63" s="1" t="s">
        <v>2521</v>
      </c>
      <c r="E63" s="58" t="s">
        <v>518</v>
      </c>
      <c r="F63" s="36" t="s">
        <v>800</v>
      </c>
      <c r="G63" s="1" t="s">
        <v>952</v>
      </c>
      <c r="H63" s="1" t="s">
        <v>1620</v>
      </c>
      <c r="I63" s="1" t="s">
        <v>897</v>
      </c>
      <c r="J63" s="6">
        <v>3965560</v>
      </c>
      <c r="K63" s="6">
        <v>99972</v>
      </c>
      <c r="L63" s="6">
        <v>194887</v>
      </c>
      <c r="M63" s="1" t="s">
        <v>1618</v>
      </c>
      <c r="N63" s="6">
        <v>0</v>
      </c>
      <c r="O63" s="6">
        <v>0</v>
      </c>
      <c r="P63" s="17">
        <v>3</v>
      </c>
      <c r="Q63" s="59" t="s">
        <v>390</v>
      </c>
      <c r="R63" s="61">
        <v>0</v>
      </c>
      <c r="S63" s="63"/>
      <c r="T63" s="52">
        <v>0</v>
      </c>
      <c r="U63" s="6">
        <v>0</v>
      </c>
      <c r="V63" s="6">
        <v>0</v>
      </c>
      <c r="W63" s="6">
        <v>0</v>
      </c>
      <c r="X63" s="6">
        <v>0</v>
      </c>
      <c r="Y63" s="14">
        <v>0</v>
      </c>
      <c r="Z63" s="63"/>
      <c r="AA63" s="54">
        <v>0</v>
      </c>
      <c r="AB63" s="9">
        <v>0</v>
      </c>
      <c r="AC63" s="91"/>
      <c r="AD63" s="52">
        <v>0</v>
      </c>
      <c r="AE63" s="6">
        <v>0</v>
      </c>
      <c r="AF63" s="6">
        <v>0</v>
      </c>
      <c r="AG63" s="6">
        <v>0</v>
      </c>
      <c r="AH63" s="64" t="s">
        <v>853</v>
      </c>
      <c r="AI63" s="91"/>
      <c r="AJ63" s="24"/>
      <c r="AK63" s="91"/>
      <c r="AL63" s="52">
        <v>65560</v>
      </c>
      <c r="AM63" s="6">
        <v>99972</v>
      </c>
      <c r="AN63" s="6">
        <v>194887</v>
      </c>
      <c r="AO63" s="6">
        <v>3900000</v>
      </c>
      <c r="AP63" s="6">
        <v>0</v>
      </c>
      <c r="AQ63" s="14">
        <v>0</v>
      </c>
      <c r="AR63" s="37" t="s">
        <v>2264</v>
      </c>
      <c r="AS63" s="133"/>
      <c r="AT63" s="34">
        <v>99972</v>
      </c>
      <c r="AU63" s="34">
        <v>194887</v>
      </c>
      <c r="AV63" s="16" t="s">
        <v>2269</v>
      </c>
      <c r="AW63" s="137"/>
      <c r="AX63" s="16" t="s">
        <v>149</v>
      </c>
      <c r="BA63" s="16" t="s">
        <v>2399</v>
      </c>
      <c r="BB63" s="16" t="s">
        <v>2403</v>
      </c>
      <c r="BC63" s="34">
        <v>194887</v>
      </c>
    </row>
    <row r="64" spans="1:55" s="16" customFormat="1" ht="114.75">
      <c r="A64" s="57" t="s">
        <v>254</v>
      </c>
      <c r="B64" s="25">
        <v>200709600</v>
      </c>
      <c r="C64" s="1" t="s">
        <v>861</v>
      </c>
      <c r="D64" s="1" t="s">
        <v>517</v>
      </c>
      <c r="E64" s="58" t="s">
        <v>518</v>
      </c>
      <c r="F64" s="36" t="s">
        <v>2238</v>
      </c>
      <c r="G64" s="1" t="s">
        <v>46</v>
      </c>
      <c r="H64" s="1" t="s">
        <v>62</v>
      </c>
      <c r="I64" s="1" t="s">
        <v>897</v>
      </c>
      <c r="J64" s="6">
        <v>159480</v>
      </c>
      <c r="K64" s="6">
        <v>162666</v>
      </c>
      <c r="L64" s="6">
        <v>142228</v>
      </c>
      <c r="M64" s="1" t="s">
        <v>2324</v>
      </c>
      <c r="N64" s="40">
        <v>0</v>
      </c>
      <c r="O64" s="40">
        <v>0</v>
      </c>
      <c r="P64" s="17">
        <v>2.3</v>
      </c>
      <c r="Q64" s="59" t="s">
        <v>2239</v>
      </c>
      <c r="R64" s="61">
        <v>0</v>
      </c>
      <c r="S64" s="63"/>
      <c r="T64" s="52">
        <v>0</v>
      </c>
      <c r="U64" s="6">
        <v>0</v>
      </c>
      <c r="V64" s="6">
        <v>0</v>
      </c>
      <c r="W64" s="6">
        <v>0</v>
      </c>
      <c r="X64" s="6">
        <v>0</v>
      </c>
      <c r="Y64" s="14">
        <v>0</v>
      </c>
      <c r="Z64" s="63"/>
      <c r="AA64" s="54">
        <v>0</v>
      </c>
      <c r="AB64" s="9">
        <v>0</v>
      </c>
      <c r="AC64" s="91"/>
      <c r="AD64" s="52">
        <v>0</v>
      </c>
      <c r="AE64" s="6">
        <v>0</v>
      </c>
      <c r="AF64" s="6">
        <v>0</v>
      </c>
      <c r="AG64" s="6">
        <v>0</v>
      </c>
      <c r="AH64" s="64" t="s">
        <v>1863</v>
      </c>
      <c r="AI64" s="91"/>
      <c r="AJ64" s="24"/>
      <c r="AK64" s="91"/>
      <c r="AL64" s="52">
        <v>159480</v>
      </c>
      <c r="AM64" s="6">
        <v>162666</v>
      </c>
      <c r="AN64" s="6">
        <v>142228</v>
      </c>
      <c r="AO64" s="6">
        <v>0</v>
      </c>
      <c r="AP64" s="6">
        <v>0</v>
      </c>
      <c r="AQ64" s="14">
        <v>0</v>
      </c>
      <c r="AR64" s="37"/>
      <c r="AS64" s="133"/>
      <c r="AT64" s="34">
        <v>159480</v>
      </c>
      <c r="AU64" s="34">
        <v>162666</v>
      </c>
      <c r="AV64" s="16" t="s">
        <v>496</v>
      </c>
      <c r="AW64" s="137"/>
      <c r="AX64" s="16" t="s">
        <v>149</v>
      </c>
      <c r="BA64" s="16" t="s">
        <v>35</v>
      </c>
      <c r="BB64" s="156" t="s">
        <v>34</v>
      </c>
      <c r="BC64" s="34">
        <v>162666</v>
      </c>
    </row>
    <row r="65" spans="1:55" s="16" customFormat="1" ht="89.25">
      <c r="A65" s="57" t="s">
        <v>254</v>
      </c>
      <c r="B65" s="25">
        <v>199701900</v>
      </c>
      <c r="C65" s="1" t="s">
        <v>2361</v>
      </c>
      <c r="D65" s="1" t="s">
        <v>2521</v>
      </c>
      <c r="E65" s="58" t="s">
        <v>518</v>
      </c>
      <c r="F65" s="36" t="s">
        <v>800</v>
      </c>
      <c r="G65" s="1" t="s">
        <v>606</v>
      </c>
      <c r="H65" s="1" t="s">
        <v>1620</v>
      </c>
      <c r="I65" s="1" t="s">
        <v>178</v>
      </c>
      <c r="J65" s="6">
        <v>352558</v>
      </c>
      <c r="K65" s="6">
        <v>312261</v>
      </c>
      <c r="L65" s="6">
        <v>257719</v>
      </c>
      <c r="M65" s="1" t="s">
        <v>2324</v>
      </c>
      <c r="N65" s="6">
        <v>0</v>
      </c>
      <c r="O65" s="6">
        <v>333542</v>
      </c>
      <c r="P65" s="17">
        <v>3</v>
      </c>
      <c r="Q65" s="59" t="s">
        <v>2577</v>
      </c>
      <c r="R65" s="61">
        <v>333542</v>
      </c>
      <c r="S65" s="63"/>
      <c r="T65" s="52">
        <v>250000</v>
      </c>
      <c r="U65" s="6">
        <v>200000</v>
      </c>
      <c r="V65" s="6">
        <v>115000</v>
      </c>
      <c r="W65" s="6">
        <v>0</v>
      </c>
      <c r="X65" s="6">
        <v>0</v>
      </c>
      <c r="Y65" s="14">
        <v>0</v>
      </c>
      <c r="Z65" s="63"/>
      <c r="AA65" s="52">
        <v>250000</v>
      </c>
      <c r="AB65" s="9">
        <v>0</v>
      </c>
      <c r="AC65" s="91"/>
      <c r="AD65" s="52">
        <v>200000</v>
      </c>
      <c r="AE65" s="6">
        <v>115000</v>
      </c>
      <c r="AF65" s="6">
        <v>0</v>
      </c>
      <c r="AG65" s="6">
        <v>0</v>
      </c>
      <c r="AH65" s="64" t="s">
        <v>1040</v>
      </c>
      <c r="AI65" s="91"/>
      <c r="AJ65" s="24"/>
      <c r="AK65" s="91"/>
      <c r="AL65" s="52">
        <v>352558</v>
      </c>
      <c r="AM65" s="6">
        <v>312261</v>
      </c>
      <c r="AN65" s="6">
        <v>257719</v>
      </c>
      <c r="AO65" s="6">
        <v>0</v>
      </c>
      <c r="AP65" s="6">
        <v>0</v>
      </c>
      <c r="AQ65" s="14">
        <v>0</v>
      </c>
      <c r="AR65" s="37"/>
      <c r="AS65" s="133"/>
      <c r="AT65" s="34">
        <v>112261</v>
      </c>
      <c r="AU65" s="34">
        <v>142719</v>
      </c>
      <c r="AV65" s="16" t="s">
        <v>2269</v>
      </c>
      <c r="AW65" s="137"/>
      <c r="AX65" s="16" t="s">
        <v>149</v>
      </c>
      <c r="BA65" s="16" t="s">
        <v>2401</v>
      </c>
      <c r="BB65" s="16" t="s">
        <v>2402</v>
      </c>
      <c r="BC65" s="34">
        <v>142719</v>
      </c>
    </row>
    <row r="66" spans="1:55" s="16" customFormat="1" ht="140.25">
      <c r="A66" s="57" t="s">
        <v>252</v>
      </c>
      <c r="B66" s="25">
        <v>200103200</v>
      </c>
      <c r="C66" s="1" t="s">
        <v>2453</v>
      </c>
      <c r="D66" s="1" t="s">
        <v>2385</v>
      </c>
      <c r="E66" s="58" t="s">
        <v>212</v>
      </c>
      <c r="F66" s="36" t="s">
        <v>2378</v>
      </c>
      <c r="G66" s="1" t="s">
        <v>1</v>
      </c>
      <c r="H66" s="1" t="s">
        <v>1620</v>
      </c>
      <c r="I66" s="1" t="s">
        <v>1378</v>
      </c>
      <c r="J66" s="6">
        <v>542020</v>
      </c>
      <c r="K66" s="6">
        <v>607168</v>
      </c>
      <c r="L66" s="6">
        <v>671139</v>
      </c>
      <c r="M66" s="1" t="s">
        <v>2324</v>
      </c>
      <c r="N66" s="6">
        <v>0</v>
      </c>
      <c r="O66" s="6">
        <v>308874</v>
      </c>
      <c r="P66" s="17">
        <v>3</v>
      </c>
      <c r="Q66" s="59" t="s">
        <v>1764</v>
      </c>
      <c r="R66" s="61">
        <v>308874</v>
      </c>
      <c r="S66" s="63"/>
      <c r="T66" s="52">
        <v>318140</v>
      </c>
      <c r="U66" s="6">
        <v>318140</v>
      </c>
      <c r="V66" s="6">
        <v>270419</v>
      </c>
      <c r="W66" s="6">
        <v>0</v>
      </c>
      <c r="X66" s="6">
        <v>0</v>
      </c>
      <c r="Y66" s="14">
        <v>0</v>
      </c>
      <c r="Z66" s="63"/>
      <c r="AA66" s="53">
        <v>411313</v>
      </c>
      <c r="AB66" s="9">
        <v>0</v>
      </c>
      <c r="AC66" s="91"/>
      <c r="AD66" s="52">
        <v>318140</v>
      </c>
      <c r="AE66" s="6">
        <v>270419</v>
      </c>
      <c r="AF66" s="6">
        <v>0</v>
      </c>
      <c r="AG66" s="6">
        <v>0</v>
      </c>
      <c r="AH66" s="64" t="s">
        <v>745</v>
      </c>
      <c r="AI66" s="91"/>
      <c r="AJ66" s="24" t="s">
        <v>1964</v>
      </c>
      <c r="AK66" s="91"/>
      <c r="AL66" s="52">
        <v>572020</v>
      </c>
      <c r="AM66" s="6">
        <v>627168</v>
      </c>
      <c r="AN66" s="6">
        <v>621139</v>
      </c>
      <c r="AO66" s="6">
        <v>0</v>
      </c>
      <c r="AP66" s="6">
        <v>0</v>
      </c>
      <c r="AQ66" s="14">
        <v>0</v>
      </c>
      <c r="AR66" s="37"/>
      <c r="AS66" s="133"/>
      <c r="AT66" s="34">
        <v>93173</v>
      </c>
      <c r="AU66" s="34">
        <v>140894</v>
      </c>
      <c r="AV66" s="16" t="s">
        <v>2269</v>
      </c>
      <c r="AW66" s="137"/>
      <c r="AX66" s="16" t="s">
        <v>149</v>
      </c>
      <c r="BA66" s="16" t="s">
        <v>2404</v>
      </c>
      <c r="BC66" s="34">
        <v>140894</v>
      </c>
    </row>
    <row r="67" spans="1:55" s="16" customFormat="1" ht="178.5">
      <c r="A67" s="57" t="s">
        <v>254</v>
      </c>
      <c r="B67" s="25">
        <v>199000500</v>
      </c>
      <c r="C67" s="1" t="s">
        <v>1677</v>
      </c>
      <c r="D67" s="1" t="s">
        <v>193</v>
      </c>
      <c r="E67" s="58" t="s">
        <v>209</v>
      </c>
      <c r="F67" s="36" t="s">
        <v>2325</v>
      </c>
      <c r="G67" s="1" t="s">
        <v>1164</v>
      </c>
      <c r="H67" s="1" t="s">
        <v>1615</v>
      </c>
      <c r="I67" s="1" t="s">
        <v>1854</v>
      </c>
      <c r="J67" s="6">
        <v>684278</v>
      </c>
      <c r="K67" s="6">
        <v>714367</v>
      </c>
      <c r="L67" s="6">
        <v>745852</v>
      </c>
      <c r="M67" s="1" t="s">
        <v>1844</v>
      </c>
      <c r="N67" s="6">
        <v>0</v>
      </c>
      <c r="O67" s="6">
        <v>572848</v>
      </c>
      <c r="P67" s="17">
        <v>3</v>
      </c>
      <c r="Q67" s="59" t="s">
        <v>2249</v>
      </c>
      <c r="R67" s="61">
        <v>572848</v>
      </c>
      <c r="S67" s="63"/>
      <c r="T67" s="52">
        <v>670932</v>
      </c>
      <c r="U67" s="6">
        <v>629968</v>
      </c>
      <c r="V67" s="6">
        <v>629968</v>
      </c>
      <c r="W67" s="6">
        <v>0</v>
      </c>
      <c r="X67" s="6">
        <v>0</v>
      </c>
      <c r="Y67" s="14">
        <v>0</v>
      </c>
      <c r="Z67" s="63"/>
      <c r="AA67" s="52">
        <v>670932</v>
      </c>
      <c r="AB67" s="9">
        <v>0</v>
      </c>
      <c r="AC67" s="91"/>
      <c r="AD67" s="52">
        <v>629968</v>
      </c>
      <c r="AE67" s="6">
        <v>629968</v>
      </c>
      <c r="AF67" s="6">
        <v>0</v>
      </c>
      <c r="AG67" s="6">
        <v>0</v>
      </c>
      <c r="AH67" s="64" t="s">
        <v>2340</v>
      </c>
      <c r="AI67" s="91"/>
      <c r="AJ67" s="24"/>
      <c r="AK67" s="91"/>
      <c r="AL67" s="52">
        <v>572848</v>
      </c>
      <c r="AM67" s="6">
        <v>572848</v>
      </c>
      <c r="AN67" s="6">
        <v>572848</v>
      </c>
      <c r="AO67" s="6">
        <v>0</v>
      </c>
      <c r="AP67" s="6">
        <v>0</v>
      </c>
      <c r="AQ67" s="14">
        <v>0</v>
      </c>
      <c r="AR67" s="37" t="s">
        <v>1584</v>
      </c>
      <c r="AS67" s="133"/>
      <c r="AT67" s="34">
        <v>84399</v>
      </c>
      <c r="AU67" s="34">
        <v>115884</v>
      </c>
      <c r="AV67" s="16" t="s">
        <v>1251</v>
      </c>
      <c r="AW67" s="137"/>
      <c r="AX67" s="16" t="s">
        <v>149</v>
      </c>
      <c r="BC67" s="34">
        <v>115884</v>
      </c>
    </row>
    <row r="68" spans="1:55" s="16" customFormat="1" ht="153">
      <c r="A68" s="57" t="s">
        <v>252</v>
      </c>
      <c r="B68" s="25">
        <v>200712000</v>
      </c>
      <c r="C68" s="1" t="s">
        <v>1281</v>
      </c>
      <c r="D68" s="1" t="s">
        <v>2521</v>
      </c>
      <c r="E68" s="58" t="s">
        <v>518</v>
      </c>
      <c r="F68" s="36" t="s">
        <v>800</v>
      </c>
      <c r="G68" s="1" t="s">
        <v>770</v>
      </c>
      <c r="H68" s="1" t="s">
        <v>1620</v>
      </c>
      <c r="I68" s="1" t="s">
        <v>897</v>
      </c>
      <c r="J68" s="6">
        <v>2029209</v>
      </c>
      <c r="K68" s="6">
        <v>91206</v>
      </c>
      <c r="L68" s="6">
        <v>246181</v>
      </c>
      <c r="M68" s="1" t="s">
        <v>1623</v>
      </c>
      <c r="N68" s="6">
        <v>0</v>
      </c>
      <c r="O68" s="6">
        <v>0</v>
      </c>
      <c r="P68" s="17">
        <v>3</v>
      </c>
      <c r="Q68" s="59" t="s">
        <v>394</v>
      </c>
      <c r="R68" s="61">
        <v>0</v>
      </c>
      <c r="S68" s="63"/>
      <c r="T68" s="52">
        <v>0</v>
      </c>
      <c r="U68" s="6">
        <v>0</v>
      </c>
      <c r="V68" s="6">
        <v>0</v>
      </c>
      <c r="W68" s="6">
        <v>0</v>
      </c>
      <c r="X68" s="6">
        <v>0</v>
      </c>
      <c r="Y68" s="14">
        <v>0</v>
      </c>
      <c r="Z68" s="63"/>
      <c r="AA68" s="54">
        <v>0</v>
      </c>
      <c r="AB68" s="9">
        <v>0</v>
      </c>
      <c r="AC68" s="91"/>
      <c r="AD68" s="52">
        <v>0</v>
      </c>
      <c r="AE68" s="6">
        <v>0</v>
      </c>
      <c r="AF68" s="6">
        <v>0</v>
      </c>
      <c r="AG68" s="6">
        <v>0</v>
      </c>
      <c r="AH68" s="64" t="s">
        <v>248</v>
      </c>
      <c r="AI68" s="91"/>
      <c r="AJ68" s="24"/>
      <c r="AK68" s="91"/>
      <c r="AL68" s="52">
        <v>29209</v>
      </c>
      <c r="AM68" s="6">
        <v>91206</v>
      </c>
      <c r="AN68" s="6">
        <v>104000</v>
      </c>
      <c r="AO68" s="6">
        <v>2000000</v>
      </c>
      <c r="AP68" s="6">
        <v>0</v>
      </c>
      <c r="AQ68" s="14">
        <v>0</v>
      </c>
      <c r="AR68" s="37" t="s">
        <v>396</v>
      </c>
      <c r="AS68" s="133"/>
      <c r="AT68" s="34">
        <v>91206</v>
      </c>
      <c r="AU68" s="34">
        <v>104000</v>
      </c>
      <c r="AV68" s="16" t="s">
        <v>2269</v>
      </c>
      <c r="AW68" s="137"/>
      <c r="AX68" s="16" t="s">
        <v>149</v>
      </c>
      <c r="BA68" s="16" t="s">
        <v>2400</v>
      </c>
      <c r="BB68" s="16" t="s">
        <v>2403</v>
      </c>
      <c r="BC68" s="34">
        <v>104000</v>
      </c>
    </row>
    <row r="69" spans="1:55" s="16" customFormat="1" ht="114.75">
      <c r="A69" s="57" t="s">
        <v>254</v>
      </c>
      <c r="B69" s="25">
        <v>200301000</v>
      </c>
      <c r="C69" s="1" t="s">
        <v>2073</v>
      </c>
      <c r="D69" s="1" t="s">
        <v>510</v>
      </c>
      <c r="E69" s="58" t="s">
        <v>540</v>
      </c>
      <c r="F69" s="36" t="s">
        <v>896</v>
      </c>
      <c r="G69" s="1" t="s">
        <v>599</v>
      </c>
      <c r="H69" s="1" t="s">
        <v>1615</v>
      </c>
      <c r="I69" s="1" t="s">
        <v>1862</v>
      </c>
      <c r="J69" s="6">
        <v>769214</v>
      </c>
      <c r="K69" s="6">
        <v>750067</v>
      </c>
      <c r="L69" s="6">
        <v>756971</v>
      </c>
      <c r="M69" s="1" t="s">
        <v>1844</v>
      </c>
      <c r="N69" s="40">
        <v>0</v>
      </c>
      <c r="O69" s="6">
        <v>606000</v>
      </c>
      <c r="P69" s="17">
        <v>3</v>
      </c>
      <c r="Q69" s="59" t="s">
        <v>1104</v>
      </c>
      <c r="R69" s="61">
        <v>606000</v>
      </c>
      <c r="S69" s="63"/>
      <c r="T69" s="52">
        <v>606000</v>
      </c>
      <c r="U69" s="6">
        <v>606000</v>
      </c>
      <c r="V69" s="6">
        <v>515100</v>
      </c>
      <c r="W69" s="6">
        <v>0</v>
      </c>
      <c r="X69" s="6">
        <v>0</v>
      </c>
      <c r="Y69" s="14">
        <v>0</v>
      </c>
      <c r="Z69" s="63"/>
      <c r="AA69" s="52">
        <v>606000</v>
      </c>
      <c r="AB69" s="9">
        <v>0</v>
      </c>
      <c r="AC69" s="91"/>
      <c r="AD69" s="52">
        <v>606000</v>
      </c>
      <c r="AE69" s="6">
        <v>515100</v>
      </c>
      <c r="AF69" s="6">
        <v>0</v>
      </c>
      <c r="AG69" s="6">
        <v>0</v>
      </c>
      <c r="AH69" s="64" t="s">
        <v>1392</v>
      </c>
      <c r="AI69" s="91"/>
      <c r="AJ69" s="24"/>
      <c r="AK69" s="91"/>
      <c r="AL69" s="52">
        <v>0</v>
      </c>
      <c r="AM69" s="6">
        <v>0</v>
      </c>
      <c r="AN69" s="6">
        <v>0</v>
      </c>
      <c r="AO69" s="6">
        <v>0</v>
      </c>
      <c r="AP69" s="6">
        <v>0</v>
      </c>
      <c r="AQ69" s="14">
        <v>0</v>
      </c>
      <c r="AR69" s="37"/>
      <c r="AS69" s="133"/>
      <c r="AT69" s="34">
        <v>0</v>
      </c>
      <c r="AU69" s="34">
        <v>90900</v>
      </c>
      <c r="AV69" s="16" t="s">
        <v>2269</v>
      </c>
      <c r="AW69" s="137"/>
      <c r="AX69" s="16" t="s">
        <v>149</v>
      </c>
      <c r="BC69" s="34">
        <v>90900</v>
      </c>
    </row>
    <row r="70" spans="1:55" s="16" customFormat="1" ht="63.75">
      <c r="A70" s="57" t="s">
        <v>253</v>
      </c>
      <c r="B70" s="25">
        <v>200600400</v>
      </c>
      <c r="C70" s="1" t="s">
        <v>1919</v>
      </c>
      <c r="D70" s="1" t="s">
        <v>506</v>
      </c>
      <c r="E70" s="58" t="s">
        <v>209</v>
      </c>
      <c r="F70" s="36" t="s">
        <v>1861</v>
      </c>
      <c r="G70" s="1" t="s">
        <v>573</v>
      </c>
      <c r="H70" s="1" t="s">
        <v>62</v>
      </c>
      <c r="I70" s="1" t="s">
        <v>178</v>
      </c>
      <c r="J70" s="6">
        <v>482857</v>
      </c>
      <c r="K70" s="6">
        <v>529755</v>
      </c>
      <c r="L70" s="6">
        <v>533300</v>
      </c>
      <c r="M70" s="1" t="s">
        <v>2324</v>
      </c>
      <c r="N70" s="40">
        <v>0</v>
      </c>
      <c r="O70" s="6">
        <v>342000</v>
      </c>
      <c r="P70" s="17">
        <v>3</v>
      </c>
      <c r="Q70" s="59" t="s">
        <v>2266</v>
      </c>
      <c r="R70" s="61">
        <v>342000</v>
      </c>
      <c r="S70" s="63"/>
      <c r="T70" s="52">
        <v>341908</v>
      </c>
      <c r="U70" s="6">
        <v>263406</v>
      </c>
      <c r="V70" s="6">
        <v>263406</v>
      </c>
      <c r="W70" s="6">
        <v>0</v>
      </c>
      <c r="X70" s="6">
        <v>0</v>
      </c>
      <c r="Y70" s="14">
        <v>0</v>
      </c>
      <c r="Z70" s="63"/>
      <c r="AA70" s="52">
        <v>341908</v>
      </c>
      <c r="AB70" s="9">
        <v>0</v>
      </c>
      <c r="AC70" s="91"/>
      <c r="AD70" s="52">
        <v>263406</v>
      </c>
      <c r="AE70" s="6">
        <v>263406</v>
      </c>
      <c r="AF70" s="6">
        <v>0</v>
      </c>
      <c r="AG70" s="6">
        <v>0</v>
      </c>
      <c r="AH70" s="64" t="s">
        <v>282</v>
      </c>
      <c r="AI70" s="91"/>
      <c r="AJ70" s="24"/>
      <c r="AK70" s="91"/>
      <c r="AL70" s="52">
        <v>333333</v>
      </c>
      <c r="AM70" s="6">
        <v>333333</v>
      </c>
      <c r="AN70" s="6">
        <v>333333</v>
      </c>
      <c r="AO70" s="6">
        <v>0</v>
      </c>
      <c r="AP70" s="6">
        <v>0</v>
      </c>
      <c r="AQ70" s="14">
        <v>0</v>
      </c>
      <c r="AR70" s="37" t="s">
        <v>1979</v>
      </c>
      <c r="AS70" s="133"/>
      <c r="AT70" s="34">
        <v>78502</v>
      </c>
      <c r="AU70" s="34">
        <v>78502</v>
      </c>
      <c r="AV70" s="16" t="s">
        <v>1540</v>
      </c>
      <c r="AW70" s="137"/>
      <c r="AX70" s="16" t="s">
        <v>149</v>
      </c>
      <c r="BA70" s="16" t="s">
        <v>276</v>
      </c>
      <c r="BB70" s="16" t="s">
        <v>2398</v>
      </c>
      <c r="BC70" s="34">
        <v>78502</v>
      </c>
    </row>
    <row r="71" spans="1:55" s="16" customFormat="1" ht="140.25">
      <c r="A71" s="57" t="s">
        <v>253</v>
      </c>
      <c r="B71" s="25">
        <v>199609401</v>
      </c>
      <c r="C71" s="1" t="s">
        <v>2517</v>
      </c>
      <c r="D71" s="1" t="s">
        <v>506</v>
      </c>
      <c r="E71" s="58" t="s">
        <v>520</v>
      </c>
      <c r="F71" s="36" t="s">
        <v>1312</v>
      </c>
      <c r="G71" s="1" t="s">
        <v>612</v>
      </c>
      <c r="H71" s="1" t="s">
        <v>62</v>
      </c>
      <c r="I71" s="1" t="s">
        <v>178</v>
      </c>
      <c r="J71" s="6">
        <v>407693</v>
      </c>
      <c r="K71" s="6">
        <v>385890</v>
      </c>
      <c r="L71" s="6">
        <v>426739</v>
      </c>
      <c r="M71" s="1" t="s">
        <v>2324</v>
      </c>
      <c r="N71" s="6">
        <v>0</v>
      </c>
      <c r="O71" s="6">
        <v>289224</v>
      </c>
      <c r="P71" s="17">
        <v>3</v>
      </c>
      <c r="Q71" s="59" t="s">
        <v>2320</v>
      </c>
      <c r="R71" s="61">
        <v>289224</v>
      </c>
      <c r="S71" s="63"/>
      <c r="T71" s="52">
        <v>289224</v>
      </c>
      <c r="U71" s="6">
        <v>217092</v>
      </c>
      <c r="V71" s="6">
        <v>217092</v>
      </c>
      <c r="W71" s="6">
        <v>0</v>
      </c>
      <c r="X71" s="6">
        <v>0</v>
      </c>
      <c r="Y71" s="14">
        <v>0</v>
      </c>
      <c r="Z71" s="63"/>
      <c r="AA71" s="52">
        <v>289224</v>
      </c>
      <c r="AB71" s="9">
        <v>0</v>
      </c>
      <c r="AC71" s="91"/>
      <c r="AD71" s="52">
        <v>217092</v>
      </c>
      <c r="AE71" s="6">
        <v>217092</v>
      </c>
      <c r="AF71" s="6">
        <v>0</v>
      </c>
      <c r="AG71" s="6">
        <v>0</v>
      </c>
      <c r="AH71" s="64" t="s">
        <v>1661</v>
      </c>
      <c r="AI71" s="91"/>
      <c r="AJ71" s="24"/>
      <c r="AK71" s="91"/>
      <c r="AL71" s="52">
        <v>200000</v>
      </c>
      <c r="AM71" s="6">
        <v>200000</v>
      </c>
      <c r="AN71" s="6">
        <v>200000</v>
      </c>
      <c r="AO71" s="6">
        <v>0</v>
      </c>
      <c r="AP71" s="6">
        <v>0</v>
      </c>
      <c r="AQ71" s="14">
        <v>0</v>
      </c>
      <c r="AR71" s="37" t="s">
        <v>2383</v>
      </c>
      <c r="AS71" s="133"/>
      <c r="AT71" s="34">
        <v>72132</v>
      </c>
      <c r="AU71" s="34">
        <v>72132</v>
      </c>
      <c r="AV71" s="16" t="s">
        <v>1541</v>
      </c>
      <c r="AW71" s="137"/>
      <c r="AX71" s="16" t="s">
        <v>149</v>
      </c>
      <c r="BA71" s="16" t="s">
        <v>276</v>
      </c>
      <c r="BB71" s="16" t="s">
        <v>2398</v>
      </c>
      <c r="BC71" s="34">
        <v>72132</v>
      </c>
    </row>
    <row r="72" spans="1:55" s="16" customFormat="1" ht="76.5">
      <c r="A72" s="57" t="s">
        <v>254</v>
      </c>
      <c r="B72" s="25">
        <v>198201302</v>
      </c>
      <c r="C72" s="1" t="s">
        <v>1189</v>
      </c>
      <c r="D72" s="1" t="s">
        <v>193</v>
      </c>
      <c r="E72" s="58" t="s">
        <v>540</v>
      </c>
      <c r="F72" s="36" t="s">
        <v>1842</v>
      </c>
      <c r="G72" s="1" t="s">
        <v>1593</v>
      </c>
      <c r="H72" s="1" t="s">
        <v>1615</v>
      </c>
      <c r="I72" s="1" t="s">
        <v>2326</v>
      </c>
      <c r="J72" s="6">
        <v>245680</v>
      </c>
      <c r="K72" s="6">
        <v>250593</v>
      </c>
      <c r="L72" s="6">
        <v>255604</v>
      </c>
      <c r="M72" s="1" t="s">
        <v>1844</v>
      </c>
      <c r="N72" s="6">
        <v>0</v>
      </c>
      <c r="O72" s="6">
        <v>217881</v>
      </c>
      <c r="P72" s="17">
        <v>3</v>
      </c>
      <c r="Q72" s="59" t="s">
        <v>2138</v>
      </c>
      <c r="R72" s="61">
        <v>217881</v>
      </c>
      <c r="S72" s="63"/>
      <c r="T72" s="52">
        <v>217881</v>
      </c>
      <c r="U72" s="6">
        <v>217881</v>
      </c>
      <c r="V72" s="6">
        <v>185199</v>
      </c>
      <c r="W72" s="6">
        <v>0</v>
      </c>
      <c r="X72" s="6">
        <v>0</v>
      </c>
      <c r="Y72" s="14">
        <v>0</v>
      </c>
      <c r="Z72" s="63"/>
      <c r="AA72" s="52">
        <v>217881</v>
      </c>
      <c r="AB72" s="9">
        <v>0</v>
      </c>
      <c r="AC72" s="91"/>
      <c r="AD72" s="52">
        <v>217881</v>
      </c>
      <c r="AE72" s="6">
        <v>185199</v>
      </c>
      <c r="AF72" s="6">
        <v>0</v>
      </c>
      <c r="AG72" s="6">
        <v>0</v>
      </c>
      <c r="AH72" s="64" t="s">
        <v>1040</v>
      </c>
      <c r="AI72" s="91"/>
      <c r="AJ72" s="24"/>
      <c r="AK72" s="91"/>
      <c r="AL72" s="52">
        <v>228775.05</v>
      </c>
      <c r="AM72" s="6">
        <v>228775.05</v>
      </c>
      <c r="AN72" s="6">
        <v>228775.05</v>
      </c>
      <c r="AO72" s="6">
        <v>0</v>
      </c>
      <c r="AP72" s="6">
        <v>0</v>
      </c>
      <c r="AQ72" s="14">
        <v>0</v>
      </c>
      <c r="AR72" s="37" t="s">
        <v>2622</v>
      </c>
      <c r="AS72" s="133"/>
      <c r="AT72" s="34">
        <v>32712</v>
      </c>
      <c r="AU72" s="34">
        <v>70405</v>
      </c>
      <c r="AV72" s="16" t="s">
        <v>1251</v>
      </c>
      <c r="AW72" s="137"/>
      <c r="AX72" s="16" t="s">
        <v>149</v>
      </c>
      <c r="BA72" s="16" t="s">
        <v>363</v>
      </c>
      <c r="BB72" s="16" t="s">
        <v>1780</v>
      </c>
      <c r="BC72" s="34">
        <v>70405</v>
      </c>
    </row>
    <row r="73" spans="1:55" s="16" customFormat="1" ht="76.5">
      <c r="A73" s="57" t="s">
        <v>254</v>
      </c>
      <c r="B73" s="25">
        <v>198909800</v>
      </c>
      <c r="C73" s="1" t="s">
        <v>1673</v>
      </c>
      <c r="D73" s="1" t="s">
        <v>1674</v>
      </c>
      <c r="E73" s="58" t="s">
        <v>206</v>
      </c>
      <c r="F73" s="36" t="s">
        <v>1356</v>
      </c>
      <c r="G73" s="1" t="s">
        <v>344</v>
      </c>
      <c r="H73" s="1" t="s">
        <v>1615</v>
      </c>
      <c r="I73" s="1" t="s">
        <v>1095</v>
      </c>
      <c r="J73" s="6">
        <v>2014483</v>
      </c>
      <c r="K73" s="6">
        <v>2098127</v>
      </c>
      <c r="L73" s="6">
        <v>2207751</v>
      </c>
      <c r="M73" s="1" t="s">
        <v>1844</v>
      </c>
      <c r="N73" s="6">
        <v>0</v>
      </c>
      <c r="O73" s="6">
        <v>990000</v>
      </c>
      <c r="P73" s="17">
        <v>3</v>
      </c>
      <c r="Q73" s="59" t="s">
        <v>1092</v>
      </c>
      <c r="R73" s="61">
        <v>1786196</v>
      </c>
      <c r="S73" s="63"/>
      <c r="T73" s="52">
        <v>1903566</v>
      </c>
      <c r="U73" s="6">
        <v>1856982</v>
      </c>
      <c r="V73" s="6">
        <v>1856982</v>
      </c>
      <c r="W73" s="6">
        <v>0</v>
      </c>
      <c r="X73" s="6">
        <v>0</v>
      </c>
      <c r="Y73" s="14">
        <v>0</v>
      </c>
      <c r="Z73" s="63"/>
      <c r="AA73" s="52">
        <v>1903566</v>
      </c>
      <c r="AB73" s="9">
        <v>0</v>
      </c>
      <c r="AC73" s="91"/>
      <c r="AD73" s="52">
        <v>1856982</v>
      </c>
      <c r="AE73" s="6">
        <v>1856982</v>
      </c>
      <c r="AF73" s="6">
        <v>0</v>
      </c>
      <c r="AG73" s="6">
        <v>0</v>
      </c>
      <c r="AH73" s="64" t="s">
        <v>2338</v>
      </c>
      <c r="AI73" s="91"/>
      <c r="AJ73" s="24"/>
      <c r="AK73" s="91"/>
      <c r="AL73" s="52">
        <v>1950306</v>
      </c>
      <c r="AM73" s="6">
        <v>1950306</v>
      </c>
      <c r="AN73" s="6">
        <v>1950306</v>
      </c>
      <c r="AO73" s="6">
        <v>0</v>
      </c>
      <c r="AP73" s="6">
        <v>0</v>
      </c>
      <c r="AQ73" s="14">
        <v>0</v>
      </c>
      <c r="AR73" s="37"/>
      <c r="AS73" s="133"/>
      <c r="AT73" s="34">
        <v>48175</v>
      </c>
      <c r="AU73" s="34">
        <v>64621</v>
      </c>
      <c r="AV73" s="16" t="s">
        <v>962</v>
      </c>
      <c r="AW73" s="137"/>
      <c r="AX73" s="16" t="s">
        <v>149</v>
      </c>
      <c r="BC73" s="34">
        <v>64621</v>
      </c>
    </row>
    <row r="74" spans="1:55" s="16" customFormat="1" ht="63.75">
      <c r="A74" s="57" t="s">
        <v>254</v>
      </c>
      <c r="B74" s="25">
        <v>199703000</v>
      </c>
      <c r="C74" s="1" t="s">
        <v>220</v>
      </c>
      <c r="D74" s="1" t="s">
        <v>205</v>
      </c>
      <c r="E74" s="58" t="s">
        <v>206</v>
      </c>
      <c r="F74" s="36" t="s">
        <v>1356</v>
      </c>
      <c r="G74" s="1" t="s">
        <v>608</v>
      </c>
      <c r="H74" s="1" t="s">
        <v>1615</v>
      </c>
      <c r="I74" s="1" t="s">
        <v>1839</v>
      </c>
      <c r="J74" s="6">
        <v>305071</v>
      </c>
      <c r="K74" s="6">
        <v>314076</v>
      </c>
      <c r="L74" s="6">
        <v>323350</v>
      </c>
      <c r="M74" s="1" t="s">
        <v>2324</v>
      </c>
      <c r="N74" s="6">
        <v>0</v>
      </c>
      <c r="O74" s="6">
        <v>401789</v>
      </c>
      <c r="P74" s="17">
        <v>3</v>
      </c>
      <c r="Q74" s="59" t="s">
        <v>2578</v>
      </c>
      <c r="R74" s="61">
        <v>401789</v>
      </c>
      <c r="S74" s="63"/>
      <c r="T74" s="52">
        <v>305071</v>
      </c>
      <c r="U74" s="6">
        <v>305071</v>
      </c>
      <c r="V74" s="6">
        <v>259310</v>
      </c>
      <c r="W74" s="6">
        <v>0</v>
      </c>
      <c r="X74" s="6">
        <v>0</v>
      </c>
      <c r="Y74" s="14">
        <v>0</v>
      </c>
      <c r="Z74" s="63"/>
      <c r="AA74" s="52">
        <v>305071</v>
      </c>
      <c r="AB74" s="9">
        <v>0</v>
      </c>
      <c r="AC74" s="91"/>
      <c r="AD74" s="52">
        <v>305071</v>
      </c>
      <c r="AE74" s="6">
        <v>259310</v>
      </c>
      <c r="AF74" s="6">
        <v>0</v>
      </c>
      <c r="AG74" s="6">
        <v>0</v>
      </c>
      <c r="AH74" s="64" t="s">
        <v>2484</v>
      </c>
      <c r="AI74" s="91"/>
      <c r="AJ74" s="24"/>
      <c r="AK74" s="91"/>
      <c r="AL74" s="52">
        <v>305071</v>
      </c>
      <c r="AM74" s="6">
        <v>305071</v>
      </c>
      <c r="AN74" s="6">
        <v>305071</v>
      </c>
      <c r="AO74" s="6">
        <v>0</v>
      </c>
      <c r="AP74" s="6">
        <v>0</v>
      </c>
      <c r="AQ74" s="14">
        <v>0</v>
      </c>
      <c r="AR74" s="37"/>
      <c r="AS74" s="133"/>
      <c r="AT74" s="34">
        <v>9152</v>
      </c>
      <c r="AU74" s="34">
        <v>64340</v>
      </c>
      <c r="AV74" s="16" t="s">
        <v>965</v>
      </c>
      <c r="AW74" s="137"/>
      <c r="AX74" s="16" t="s">
        <v>149</v>
      </c>
      <c r="BC74" s="34">
        <v>64340</v>
      </c>
    </row>
    <row r="75" spans="1:55" s="16" customFormat="1" ht="76.5">
      <c r="A75" s="57" t="s">
        <v>252</v>
      </c>
      <c r="B75" s="25">
        <v>199701100</v>
      </c>
      <c r="C75" s="1" t="s">
        <v>1060</v>
      </c>
      <c r="D75" s="1" t="s">
        <v>517</v>
      </c>
      <c r="E75" s="58" t="s">
        <v>518</v>
      </c>
      <c r="F75" s="36" t="s">
        <v>2238</v>
      </c>
      <c r="G75" s="1" t="s">
        <v>1880</v>
      </c>
      <c r="H75" s="1" t="s">
        <v>1620</v>
      </c>
      <c r="I75" s="1" t="s">
        <v>1561</v>
      </c>
      <c r="J75" s="6">
        <v>309587</v>
      </c>
      <c r="K75" s="6">
        <v>315926</v>
      </c>
      <c r="L75" s="6">
        <v>323149</v>
      </c>
      <c r="M75" s="1" t="s">
        <v>1844</v>
      </c>
      <c r="N75" s="6">
        <v>0</v>
      </c>
      <c r="O75" s="6">
        <v>302648</v>
      </c>
      <c r="P75" s="17">
        <v>3</v>
      </c>
      <c r="Q75" s="59" t="s">
        <v>2321</v>
      </c>
      <c r="R75" s="61">
        <v>302648</v>
      </c>
      <c r="S75" s="63"/>
      <c r="T75" s="52">
        <v>309587</v>
      </c>
      <c r="U75" s="6">
        <v>309587</v>
      </c>
      <c r="V75" s="6">
        <v>263149</v>
      </c>
      <c r="W75" s="6">
        <v>0</v>
      </c>
      <c r="X75" s="6">
        <v>0</v>
      </c>
      <c r="Y75" s="14">
        <v>0</v>
      </c>
      <c r="Z75" s="63"/>
      <c r="AA75" s="52">
        <v>309587</v>
      </c>
      <c r="AB75" s="9">
        <v>0</v>
      </c>
      <c r="AC75" s="91"/>
      <c r="AD75" s="52">
        <v>309587</v>
      </c>
      <c r="AE75" s="6">
        <v>263149</v>
      </c>
      <c r="AF75" s="6">
        <v>0</v>
      </c>
      <c r="AG75" s="6">
        <v>0</v>
      </c>
      <c r="AH75" s="64" t="s">
        <v>1663</v>
      </c>
      <c r="AI75" s="91"/>
      <c r="AJ75" s="24"/>
      <c r="AK75" s="91"/>
      <c r="AL75" s="52">
        <v>309587</v>
      </c>
      <c r="AM75" s="6">
        <v>315926</v>
      </c>
      <c r="AN75" s="6">
        <v>323149</v>
      </c>
      <c r="AO75" s="6">
        <v>0</v>
      </c>
      <c r="AP75" s="6">
        <v>0</v>
      </c>
      <c r="AQ75" s="14">
        <v>0</v>
      </c>
      <c r="AR75" s="37"/>
      <c r="AS75" s="133"/>
      <c r="AT75" s="34">
        <v>6339</v>
      </c>
      <c r="AU75" s="34">
        <v>60000</v>
      </c>
      <c r="AV75" s="16" t="s">
        <v>495</v>
      </c>
      <c r="AW75" s="137"/>
      <c r="AX75" s="16" t="s">
        <v>149</v>
      </c>
      <c r="BA75" s="16" t="s">
        <v>39</v>
      </c>
      <c r="BB75" s="16" t="s">
        <v>36</v>
      </c>
      <c r="BC75" s="34">
        <v>60000</v>
      </c>
    </row>
    <row r="76" spans="1:55" s="16" customFormat="1" ht="63.75">
      <c r="A76" s="57" t="s">
        <v>253</v>
      </c>
      <c r="B76" s="25">
        <v>200301200</v>
      </c>
      <c r="C76" s="1" t="s">
        <v>1917</v>
      </c>
      <c r="D76" s="1" t="s">
        <v>506</v>
      </c>
      <c r="E76" s="58" t="s">
        <v>2504</v>
      </c>
      <c r="F76" s="36" t="s">
        <v>1838</v>
      </c>
      <c r="G76" s="1" t="s">
        <v>597</v>
      </c>
      <c r="H76" s="1" t="s">
        <v>62</v>
      </c>
      <c r="I76" s="1" t="s">
        <v>178</v>
      </c>
      <c r="J76" s="6">
        <v>262023</v>
      </c>
      <c r="K76" s="6">
        <v>291239</v>
      </c>
      <c r="L76" s="6">
        <v>280776</v>
      </c>
      <c r="M76" s="1" t="s">
        <v>2324</v>
      </c>
      <c r="N76" s="40">
        <v>0</v>
      </c>
      <c r="O76" s="6">
        <v>253430</v>
      </c>
      <c r="P76" s="17">
        <v>2.3</v>
      </c>
      <c r="Q76" s="59" t="s">
        <v>1991</v>
      </c>
      <c r="R76" s="61">
        <v>253430</v>
      </c>
      <c r="S76" s="63"/>
      <c r="T76" s="52">
        <v>253430</v>
      </c>
      <c r="U76" s="6">
        <v>198689</v>
      </c>
      <c r="V76" s="6">
        <v>198689</v>
      </c>
      <c r="W76" s="6">
        <v>0</v>
      </c>
      <c r="X76" s="6">
        <v>0</v>
      </c>
      <c r="Y76" s="14">
        <v>0</v>
      </c>
      <c r="Z76" s="63"/>
      <c r="AA76" s="52">
        <v>253430</v>
      </c>
      <c r="AB76" s="9">
        <v>0</v>
      </c>
      <c r="AC76" s="91"/>
      <c r="AD76" s="52">
        <v>198689</v>
      </c>
      <c r="AE76" s="6">
        <v>198689</v>
      </c>
      <c r="AF76" s="6">
        <v>0</v>
      </c>
      <c r="AG76" s="6">
        <v>0</v>
      </c>
      <c r="AH76" s="64" t="s">
        <v>1367</v>
      </c>
      <c r="AI76" s="91"/>
      <c r="AJ76" s="24"/>
      <c r="AK76" s="91"/>
      <c r="AL76" s="52">
        <v>190000</v>
      </c>
      <c r="AM76" s="6">
        <v>190000</v>
      </c>
      <c r="AN76" s="6">
        <v>190000</v>
      </c>
      <c r="AO76" s="6">
        <v>0</v>
      </c>
      <c r="AP76" s="6">
        <v>0</v>
      </c>
      <c r="AQ76" s="14">
        <v>0</v>
      </c>
      <c r="AR76" s="37" t="s">
        <v>2383</v>
      </c>
      <c r="AS76" s="133"/>
      <c r="AT76" s="34">
        <v>54741</v>
      </c>
      <c r="AU76" s="34">
        <v>54741</v>
      </c>
      <c r="AV76" s="16" t="s">
        <v>1540</v>
      </c>
      <c r="AW76" s="137"/>
      <c r="AX76" s="16" t="s">
        <v>149</v>
      </c>
      <c r="BA76" s="16" t="s">
        <v>276</v>
      </c>
      <c r="BB76" s="16" t="s">
        <v>2398</v>
      </c>
      <c r="BC76" s="34">
        <v>54741</v>
      </c>
    </row>
    <row r="77" spans="1:55" s="16" customFormat="1" ht="114.75">
      <c r="A77" s="57" t="s">
        <v>252</v>
      </c>
      <c r="B77" s="25">
        <v>200733200</v>
      </c>
      <c r="C77" s="1" t="s">
        <v>1600</v>
      </c>
      <c r="D77" s="1" t="s">
        <v>508</v>
      </c>
      <c r="E77" s="58" t="s">
        <v>518</v>
      </c>
      <c r="F77" s="36" t="s">
        <v>2013</v>
      </c>
      <c r="G77" s="1" t="s">
        <v>357</v>
      </c>
      <c r="H77" s="1" t="s">
        <v>1620</v>
      </c>
      <c r="I77" s="17" t="s">
        <v>1862</v>
      </c>
      <c r="J77" s="6">
        <v>351037</v>
      </c>
      <c r="K77" s="6">
        <v>360084</v>
      </c>
      <c r="L77" s="6">
        <v>367509</v>
      </c>
      <c r="M77" s="1" t="s">
        <v>2324</v>
      </c>
      <c r="N77" s="40">
        <v>0</v>
      </c>
      <c r="O77" s="40">
        <v>0</v>
      </c>
      <c r="P77" s="17">
        <v>2.3</v>
      </c>
      <c r="Q77" s="59" t="s">
        <v>1317</v>
      </c>
      <c r="R77" s="61">
        <v>0</v>
      </c>
      <c r="S77" s="63"/>
      <c r="T77" s="52">
        <v>0</v>
      </c>
      <c r="U77" s="6">
        <v>0</v>
      </c>
      <c r="V77" s="6">
        <v>0</v>
      </c>
      <c r="W77" s="6">
        <v>0</v>
      </c>
      <c r="X77" s="6">
        <v>0</v>
      </c>
      <c r="Y77" s="14">
        <v>0</v>
      </c>
      <c r="Z77" s="63"/>
      <c r="AA77" s="53">
        <v>115000</v>
      </c>
      <c r="AB77" s="9">
        <v>0</v>
      </c>
      <c r="AC77" s="91"/>
      <c r="AD77" s="53">
        <v>310084</v>
      </c>
      <c r="AE77" s="18">
        <v>317509</v>
      </c>
      <c r="AF77" s="6">
        <v>0</v>
      </c>
      <c r="AG77" s="6">
        <v>0</v>
      </c>
      <c r="AH77" s="64" t="s">
        <v>1863</v>
      </c>
      <c r="AI77" s="91"/>
      <c r="AJ77" s="24" t="s">
        <v>1438</v>
      </c>
      <c r="AK77" s="91"/>
      <c r="AL77" s="52">
        <v>352213</v>
      </c>
      <c r="AM77" s="6">
        <v>361260</v>
      </c>
      <c r="AN77" s="6">
        <v>368685</v>
      </c>
      <c r="AO77" s="6">
        <v>0</v>
      </c>
      <c r="AP77" s="6">
        <v>0</v>
      </c>
      <c r="AQ77" s="14">
        <v>0</v>
      </c>
      <c r="AR77" s="37" t="s">
        <v>1318</v>
      </c>
      <c r="AS77" s="133"/>
      <c r="AT77" s="34">
        <v>48824</v>
      </c>
      <c r="AU77" s="34">
        <v>48824</v>
      </c>
      <c r="AV77" s="16" t="s">
        <v>1249</v>
      </c>
      <c r="AW77" s="137"/>
      <c r="AX77" s="16" t="s">
        <v>149</v>
      </c>
      <c r="AZ77" s="142"/>
      <c r="BA77" s="142"/>
      <c r="BC77" s="34">
        <v>48824</v>
      </c>
    </row>
    <row r="78" spans="1:55" s="16" customFormat="1" ht="76.5">
      <c r="A78" s="57" t="s">
        <v>254</v>
      </c>
      <c r="B78" s="25">
        <v>198201304</v>
      </c>
      <c r="C78" s="1" t="s">
        <v>1191</v>
      </c>
      <c r="D78" s="1" t="s">
        <v>506</v>
      </c>
      <c r="E78" s="58" t="s">
        <v>540</v>
      </c>
      <c r="F78" s="36" t="s">
        <v>1842</v>
      </c>
      <c r="G78" s="1" t="s">
        <v>1125</v>
      </c>
      <c r="H78" s="1" t="s">
        <v>1615</v>
      </c>
      <c r="I78" s="1" t="s">
        <v>2326</v>
      </c>
      <c r="J78" s="6">
        <v>386607</v>
      </c>
      <c r="K78" s="6">
        <v>389092</v>
      </c>
      <c r="L78" s="6">
        <v>412992</v>
      </c>
      <c r="M78" s="1" t="s">
        <v>1844</v>
      </c>
      <c r="N78" s="6">
        <v>0</v>
      </c>
      <c r="O78" s="6">
        <v>319137</v>
      </c>
      <c r="P78" s="17">
        <v>3</v>
      </c>
      <c r="Q78" s="59" t="s">
        <v>2621</v>
      </c>
      <c r="R78" s="61">
        <v>319137</v>
      </c>
      <c r="S78" s="63"/>
      <c r="T78" s="52">
        <v>319137</v>
      </c>
      <c r="U78" s="6">
        <v>319137</v>
      </c>
      <c r="V78" s="6">
        <v>271266</v>
      </c>
      <c r="W78" s="6">
        <v>0</v>
      </c>
      <c r="X78" s="6">
        <v>0</v>
      </c>
      <c r="Y78" s="14">
        <v>0</v>
      </c>
      <c r="Z78" s="63"/>
      <c r="AA78" s="52">
        <v>319137</v>
      </c>
      <c r="AB78" s="9">
        <v>0</v>
      </c>
      <c r="AC78" s="91"/>
      <c r="AD78" s="52">
        <v>319137</v>
      </c>
      <c r="AE78" s="6">
        <v>271266</v>
      </c>
      <c r="AF78" s="6">
        <v>0</v>
      </c>
      <c r="AG78" s="6">
        <v>0</v>
      </c>
      <c r="AH78" s="64" t="s">
        <v>2339</v>
      </c>
      <c r="AI78" s="91"/>
      <c r="AJ78" s="24"/>
      <c r="AK78" s="91"/>
      <c r="AL78" s="52">
        <v>335093.85</v>
      </c>
      <c r="AM78" s="6">
        <v>335093.85</v>
      </c>
      <c r="AN78" s="6">
        <v>335093.85</v>
      </c>
      <c r="AO78" s="6">
        <v>0</v>
      </c>
      <c r="AP78" s="6">
        <v>0</v>
      </c>
      <c r="AQ78" s="14">
        <v>0</v>
      </c>
      <c r="AR78" s="37" t="s">
        <v>2617</v>
      </c>
      <c r="AS78" s="133"/>
      <c r="AT78" s="34">
        <v>0</v>
      </c>
      <c r="AU78" s="34">
        <v>47871</v>
      </c>
      <c r="AV78" s="16" t="s">
        <v>2269</v>
      </c>
      <c r="AW78" s="137"/>
      <c r="AX78" s="16" t="s">
        <v>149</v>
      </c>
      <c r="BA78" s="16" t="s">
        <v>363</v>
      </c>
      <c r="BB78" s="16" t="s">
        <v>1780</v>
      </c>
      <c r="BC78" s="34">
        <v>47871</v>
      </c>
    </row>
    <row r="79" spans="1:55" s="16" customFormat="1" ht="153">
      <c r="A79" s="57" t="s">
        <v>254</v>
      </c>
      <c r="B79" s="25">
        <v>200710900</v>
      </c>
      <c r="C79" s="1" t="s">
        <v>865</v>
      </c>
      <c r="D79" s="1" t="s">
        <v>1227</v>
      </c>
      <c r="E79" s="58" t="s">
        <v>1492</v>
      </c>
      <c r="F79" s="36" t="s">
        <v>1853</v>
      </c>
      <c r="G79" s="1" t="s">
        <v>47</v>
      </c>
      <c r="H79" s="1" t="s">
        <v>1620</v>
      </c>
      <c r="I79" s="1" t="s">
        <v>897</v>
      </c>
      <c r="J79" s="6">
        <v>51739</v>
      </c>
      <c r="K79" s="6">
        <v>43473</v>
      </c>
      <c r="L79" s="6">
        <v>43473</v>
      </c>
      <c r="M79" s="1" t="s">
        <v>2324</v>
      </c>
      <c r="N79" s="40">
        <v>0</v>
      </c>
      <c r="O79" s="40">
        <v>0</v>
      </c>
      <c r="P79" s="17">
        <v>2.2</v>
      </c>
      <c r="Q79" s="59" t="s">
        <v>2162</v>
      </c>
      <c r="R79" s="61">
        <v>0</v>
      </c>
      <c r="S79" s="63"/>
      <c r="T79" s="52">
        <v>0</v>
      </c>
      <c r="U79" s="6">
        <v>0</v>
      </c>
      <c r="V79" s="6">
        <v>0</v>
      </c>
      <c r="W79" s="6">
        <v>0</v>
      </c>
      <c r="X79" s="6">
        <v>0</v>
      </c>
      <c r="Y79" s="14">
        <v>0</v>
      </c>
      <c r="Z79" s="63"/>
      <c r="AA79" s="54">
        <v>0</v>
      </c>
      <c r="AB79" s="9">
        <v>0</v>
      </c>
      <c r="AC79" s="91"/>
      <c r="AD79" s="52">
        <v>0</v>
      </c>
      <c r="AE79" s="6">
        <v>0</v>
      </c>
      <c r="AF79" s="6">
        <v>0</v>
      </c>
      <c r="AG79" s="6">
        <v>0</v>
      </c>
      <c r="AH79" s="64" t="s">
        <v>2491</v>
      </c>
      <c r="AI79" s="91"/>
      <c r="AJ79" s="24"/>
      <c r="AK79" s="91"/>
      <c r="AL79" s="52">
        <v>51739</v>
      </c>
      <c r="AM79" s="6">
        <v>43473</v>
      </c>
      <c r="AN79" s="6">
        <v>43473</v>
      </c>
      <c r="AO79" s="6">
        <v>0</v>
      </c>
      <c r="AP79" s="6">
        <v>0</v>
      </c>
      <c r="AQ79" s="14">
        <v>0</v>
      </c>
      <c r="AR79" s="37"/>
      <c r="AS79" s="133"/>
      <c r="AT79" s="34">
        <v>51739</v>
      </c>
      <c r="AU79" s="34">
        <v>43473</v>
      </c>
      <c r="AV79" s="139" t="s">
        <v>1024</v>
      </c>
      <c r="AW79" s="137"/>
      <c r="AX79" s="16" t="s">
        <v>149</v>
      </c>
      <c r="BC79" s="34">
        <v>43473</v>
      </c>
    </row>
    <row r="80" spans="1:55" s="16" customFormat="1" ht="51">
      <c r="A80" s="57" t="s">
        <v>253</v>
      </c>
      <c r="B80" s="25">
        <v>200201400</v>
      </c>
      <c r="C80" s="1" t="s">
        <v>1916</v>
      </c>
      <c r="D80" s="1" t="s">
        <v>506</v>
      </c>
      <c r="E80" s="58" t="s">
        <v>209</v>
      </c>
      <c r="F80" s="36" t="s">
        <v>1861</v>
      </c>
      <c r="G80" s="1" t="s">
        <v>1357</v>
      </c>
      <c r="H80" s="1" t="s">
        <v>62</v>
      </c>
      <c r="I80" s="1" t="s">
        <v>178</v>
      </c>
      <c r="J80" s="6">
        <v>375540</v>
      </c>
      <c r="K80" s="6">
        <v>363884</v>
      </c>
      <c r="L80" s="6">
        <v>316590</v>
      </c>
      <c r="M80" s="1" t="s">
        <v>1623</v>
      </c>
      <c r="N80" s="40">
        <v>0</v>
      </c>
      <c r="O80" s="6">
        <v>235000</v>
      </c>
      <c r="P80" s="17">
        <v>1</v>
      </c>
      <c r="Q80" s="59" t="s">
        <v>1966</v>
      </c>
      <c r="R80" s="61">
        <v>235000</v>
      </c>
      <c r="S80" s="63"/>
      <c r="T80" s="52">
        <v>234755</v>
      </c>
      <c r="U80" s="6">
        <v>199750</v>
      </c>
      <c r="V80" s="6">
        <v>199750</v>
      </c>
      <c r="W80" s="6">
        <v>0</v>
      </c>
      <c r="X80" s="6">
        <v>0</v>
      </c>
      <c r="Y80" s="14">
        <v>0</v>
      </c>
      <c r="Z80" s="63"/>
      <c r="AA80" s="52">
        <v>234755</v>
      </c>
      <c r="AB80" s="9">
        <v>0</v>
      </c>
      <c r="AC80" s="91"/>
      <c r="AD80" s="52">
        <v>199750</v>
      </c>
      <c r="AE80" s="6">
        <v>199750</v>
      </c>
      <c r="AF80" s="6">
        <v>0</v>
      </c>
      <c r="AG80" s="6">
        <v>0</v>
      </c>
      <c r="AH80" s="64" t="s">
        <v>1367</v>
      </c>
      <c r="AI80" s="91"/>
      <c r="AJ80" s="24"/>
      <c r="AK80" s="91"/>
      <c r="AL80" s="52">
        <v>90000</v>
      </c>
      <c r="AM80" s="6">
        <v>90000</v>
      </c>
      <c r="AN80" s="6">
        <v>90000</v>
      </c>
      <c r="AO80" s="6">
        <v>0</v>
      </c>
      <c r="AP80" s="6">
        <v>0</v>
      </c>
      <c r="AQ80" s="14">
        <v>0</v>
      </c>
      <c r="AR80" s="37" t="s">
        <v>885</v>
      </c>
      <c r="AS80" s="133"/>
      <c r="AT80" s="34">
        <v>82205</v>
      </c>
      <c r="AU80" s="34">
        <v>35005</v>
      </c>
      <c r="AV80" s="16" t="s">
        <v>1542</v>
      </c>
      <c r="AW80" s="137"/>
      <c r="AX80" s="16" t="s">
        <v>149</v>
      </c>
      <c r="BA80" s="16" t="s">
        <v>276</v>
      </c>
      <c r="BB80" s="16" t="s">
        <v>2398</v>
      </c>
      <c r="BC80" s="34">
        <v>35005</v>
      </c>
    </row>
    <row r="81" spans="1:55" s="16" customFormat="1" ht="76.5">
      <c r="A81" s="57" t="s">
        <v>253</v>
      </c>
      <c r="B81" s="25">
        <v>199404400</v>
      </c>
      <c r="C81" s="1" t="s">
        <v>2511</v>
      </c>
      <c r="D81" s="1" t="s">
        <v>506</v>
      </c>
      <c r="E81" s="58" t="s">
        <v>520</v>
      </c>
      <c r="F81" s="36" t="s">
        <v>48</v>
      </c>
      <c r="G81" s="1" t="s">
        <v>1153</v>
      </c>
      <c r="H81" s="1" t="s">
        <v>62</v>
      </c>
      <c r="I81" s="1" t="s">
        <v>178</v>
      </c>
      <c r="J81" s="6">
        <v>382479</v>
      </c>
      <c r="K81" s="6">
        <v>225977</v>
      </c>
      <c r="L81" s="6">
        <v>239628</v>
      </c>
      <c r="M81" s="1" t="s">
        <v>2324</v>
      </c>
      <c r="N81" s="6">
        <v>0</v>
      </c>
      <c r="O81" s="6">
        <v>249362</v>
      </c>
      <c r="P81" s="17">
        <v>3</v>
      </c>
      <c r="Q81" s="59" t="s">
        <v>2476</v>
      </c>
      <c r="R81" s="61">
        <v>249362</v>
      </c>
      <c r="S81" s="63"/>
      <c r="T81" s="52">
        <v>249360</v>
      </c>
      <c r="U81" s="6">
        <v>215050</v>
      </c>
      <c r="V81" s="6">
        <v>215050</v>
      </c>
      <c r="W81" s="6">
        <v>0</v>
      </c>
      <c r="X81" s="6">
        <v>0</v>
      </c>
      <c r="Y81" s="14">
        <v>0</v>
      </c>
      <c r="Z81" s="63"/>
      <c r="AA81" s="52">
        <v>249360</v>
      </c>
      <c r="AB81" s="9">
        <v>0</v>
      </c>
      <c r="AC81" s="91"/>
      <c r="AD81" s="52">
        <v>215050</v>
      </c>
      <c r="AE81" s="6">
        <v>215050</v>
      </c>
      <c r="AF81" s="6">
        <v>0</v>
      </c>
      <c r="AG81" s="6">
        <v>0</v>
      </c>
      <c r="AH81" s="64" t="s">
        <v>851</v>
      </c>
      <c r="AI81" s="91"/>
      <c r="AJ81" s="24"/>
      <c r="AK81" s="91"/>
      <c r="AL81" s="52">
        <v>100000</v>
      </c>
      <c r="AM81" s="6">
        <v>100000</v>
      </c>
      <c r="AN81" s="6">
        <v>100000</v>
      </c>
      <c r="AO81" s="6">
        <v>0</v>
      </c>
      <c r="AP81" s="6">
        <v>0</v>
      </c>
      <c r="AQ81" s="14">
        <v>0</v>
      </c>
      <c r="AR81" s="37" t="s">
        <v>2377</v>
      </c>
      <c r="AS81" s="133"/>
      <c r="AT81" s="34">
        <v>34310</v>
      </c>
      <c r="AU81" s="34">
        <v>34310</v>
      </c>
      <c r="AV81" s="16" t="s">
        <v>1540</v>
      </c>
      <c r="AW81" s="137"/>
      <c r="AX81" s="16" t="s">
        <v>149</v>
      </c>
      <c r="BA81" s="16" t="s">
        <v>276</v>
      </c>
      <c r="BB81" s="16" t="s">
        <v>2398</v>
      </c>
      <c r="BC81" s="34">
        <v>34310</v>
      </c>
    </row>
    <row r="82" spans="1:55" s="16" customFormat="1" ht="63.75">
      <c r="A82" s="57" t="s">
        <v>252</v>
      </c>
      <c r="B82" s="25">
        <v>199200900</v>
      </c>
      <c r="C82" s="1" t="s">
        <v>2345</v>
      </c>
      <c r="D82" s="1" t="s">
        <v>506</v>
      </c>
      <c r="E82" s="58" t="s">
        <v>209</v>
      </c>
      <c r="F82" s="36" t="s">
        <v>1861</v>
      </c>
      <c r="G82" s="1" t="s">
        <v>654</v>
      </c>
      <c r="H82" s="1" t="s">
        <v>1615</v>
      </c>
      <c r="I82" s="1" t="s">
        <v>1854</v>
      </c>
      <c r="J82" s="6">
        <v>177011</v>
      </c>
      <c r="K82" s="6">
        <v>182322</v>
      </c>
      <c r="L82" s="6">
        <v>187792</v>
      </c>
      <c r="M82" s="1" t="s">
        <v>2324</v>
      </c>
      <c r="N82" s="6">
        <v>0</v>
      </c>
      <c r="O82" s="6">
        <v>139590</v>
      </c>
      <c r="P82" s="17">
        <v>3</v>
      </c>
      <c r="Q82" s="59" t="s">
        <v>2384</v>
      </c>
      <c r="R82" s="61">
        <v>139590</v>
      </c>
      <c r="S82" s="63"/>
      <c r="T82" s="52">
        <v>170000</v>
      </c>
      <c r="U82" s="6">
        <v>170000</v>
      </c>
      <c r="V82" s="6">
        <v>144500</v>
      </c>
      <c r="W82" s="6">
        <v>0</v>
      </c>
      <c r="X82" s="6">
        <v>0</v>
      </c>
      <c r="Y82" s="14">
        <v>0</v>
      </c>
      <c r="Z82" s="63"/>
      <c r="AA82" s="52">
        <v>170000</v>
      </c>
      <c r="AB82" s="9">
        <v>0</v>
      </c>
      <c r="AC82" s="91"/>
      <c r="AD82" s="52">
        <v>170000</v>
      </c>
      <c r="AE82" s="6">
        <v>144500</v>
      </c>
      <c r="AF82" s="6">
        <v>0</v>
      </c>
      <c r="AG82" s="6">
        <v>0</v>
      </c>
      <c r="AH82" s="64" t="s">
        <v>286</v>
      </c>
      <c r="AI82" s="91"/>
      <c r="AJ82" s="24"/>
      <c r="AK82" s="91"/>
      <c r="AL82" s="52">
        <v>150000</v>
      </c>
      <c r="AM82" s="6">
        <v>150000</v>
      </c>
      <c r="AN82" s="6">
        <v>150000</v>
      </c>
      <c r="AO82" s="6">
        <v>0</v>
      </c>
      <c r="AP82" s="6">
        <v>0</v>
      </c>
      <c r="AQ82" s="14">
        <v>0</v>
      </c>
      <c r="AR82" s="37"/>
      <c r="AS82" s="133"/>
      <c r="AT82" s="34">
        <v>0</v>
      </c>
      <c r="AU82" s="34">
        <v>25500</v>
      </c>
      <c r="AV82" s="16" t="s">
        <v>2269</v>
      </c>
      <c r="AW82" s="137"/>
      <c r="AX82" s="16" t="s">
        <v>149</v>
      </c>
      <c r="BC82" s="34">
        <v>25500</v>
      </c>
    </row>
    <row r="83" spans="1:55" s="16" customFormat="1" ht="76.5">
      <c r="A83" s="57" t="s">
        <v>253</v>
      </c>
      <c r="B83" s="25">
        <v>199106100</v>
      </c>
      <c r="C83" s="1" t="s">
        <v>2501</v>
      </c>
      <c r="D83" s="1" t="s">
        <v>506</v>
      </c>
      <c r="E83" s="58" t="s">
        <v>209</v>
      </c>
      <c r="F83" s="36" t="s">
        <v>1619</v>
      </c>
      <c r="G83" s="1" t="s">
        <v>662</v>
      </c>
      <c r="H83" s="1" t="s">
        <v>62</v>
      </c>
      <c r="I83" s="1" t="s">
        <v>178</v>
      </c>
      <c r="J83" s="6">
        <v>258085</v>
      </c>
      <c r="K83" s="6">
        <v>236322</v>
      </c>
      <c r="L83" s="6">
        <v>244596</v>
      </c>
      <c r="M83" s="1" t="s">
        <v>2324</v>
      </c>
      <c r="N83" s="6">
        <v>0</v>
      </c>
      <c r="O83" s="6">
        <v>219408</v>
      </c>
      <c r="P83" s="17">
        <v>3</v>
      </c>
      <c r="Q83" s="59" t="s">
        <v>2532</v>
      </c>
      <c r="R83" s="61">
        <v>219408</v>
      </c>
      <c r="S83" s="63"/>
      <c r="T83" s="52">
        <v>214186</v>
      </c>
      <c r="U83" s="6">
        <v>210331</v>
      </c>
      <c r="V83" s="6">
        <v>186497</v>
      </c>
      <c r="W83" s="6">
        <v>0</v>
      </c>
      <c r="X83" s="6">
        <v>0</v>
      </c>
      <c r="Y83" s="14">
        <v>0</v>
      </c>
      <c r="Z83" s="63"/>
      <c r="AA83" s="52">
        <v>214186</v>
      </c>
      <c r="AB83" s="9">
        <v>0</v>
      </c>
      <c r="AC83" s="91"/>
      <c r="AD83" s="52">
        <v>210331</v>
      </c>
      <c r="AE83" s="6">
        <v>186497</v>
      </c>
      <c r="AF83" s="6">
        <v>0</v>
      </c>
      <c r="AG83" s="6">
        <v>0</v>
      </c>
      <c r="AH83" s="64" t="s">
        <v>282</v>
      </c>
      <c r="AI83" s="91"/>
      <c r="AJ83" s="24"/>
      <c r="AK83" s="91"/>
      <c r="AL83" s="52">
        <v>83333</v>
      </c>
      <c r="AM83" s="6">
        <v>83333</v>
      </c>
      <c r="AN83" s="6">
        <v>83333</v>
      </c>
      <c r="AO83" s="6">
        <v>0</v>
      </c>
      <c r="AP83" s="6">
        <v>0</v>
      </c>
      <c r="AQ83" s="14">
        <v>0</v>
      </c>
      <c r="AR83" s="37" t="s">
        <v>2377</v>
      </c>
      <c r="AS83" s="133"/>
      <c r="AT83" s="34">
        <v>0</v>
      </c>
      <c r="AU83" s="34">
        <v>23834</v>
      </c>
      <c r="AV83" s="16" t="s">
        <v>2269</v>
      </c>
      <c r="AW83" s="137"/>
      <c r="AX83" s="16" t="s">
        <v>149</v>
      </c>
      <c r="BA83" s="16" t="s">
        <v>276</v>
      </c>
      <c r="BB83" s="16" t="s">
        <v>2398</v>
      </c>
      <c r="BC83" s="34">
        <v>23834</v>
      </c>
    </row>
    <row r="84" spans="1:55" s="16" customFormat="1" ht="63.75">
      <c r="A84" s="57" t="s">
        <v>253</v>
      </c>
      <c r="B84" s="25">
        <v>200600300</v>
      </c>
      <c r="C84" s="1" t="s">
        <v>1918</v>
      </c>
      <c r="D84" s="1" t="s">
        <v>506</v>
      </c>
      <c r="E84" s="58" t="s">
        <v>209</v>
      </c>
      <c r="F84" s="36" t="s">
        <v>1619</v>
      </c>
      <c r="G84" s="1" t="s">
        <v>411</v>
      </c>
      <c r="H84" s="1" t="s">
        <v>62</v>
      </c>
      <c r="I84" s="1" t="s">
        <v>178</v>
      </c>
      <c r="J84" s="6">
        <v>320138</v>
      </c>
      <c r="K84" s="6">
        <v>365205</v>
      </c>
      <c r="L84" s="6">
        <v>222705</v>
      </c>
      <c r="M84" s="1" t="s">
        <v>1618</v>
      </c>
      <c r="N84" s="40">
        <v>0</v>
      </c>
      <c r="O84" s="6">
        <v>228000</v>
      </c>
      <c r="P84" s="17">
        <v>2.3</v>
      </c>
      <c r="Q84" s="59" t="s">
        <v>1023</v>
      </c>
      <c r="R84" s="61">
        <v>228000</v>
      </c>
      <c r="S84" s="63"/>
      <c r="T84" s="52">
        <v>166281</v>
      </c>
      <c r="U84" s="6">
        <v>143002</v>
      </c>
      <c r="V84" s="6">
        <v>143002</v>
      </c>
      <c r="W84" s="6">
        <v>0</v>
      </c>
      <c r="X84" s="6">
        <v>0</v>
      </c>
      <c r="Y84" s="14">
        <v>0</v>
      </c>
      <c r="Z84" s="63"/>
      <c r="AA84" s="52">
        <v>166281</v>
      </c>
      <c r="AB84" s="9">
        <v>0</v>
      </c>
      <c r="AC84" s="91"/>
      <c r="AD84" s="52">
        <v>143002</v>
      </c>
      <c r="AE84" s="6">
        <v>143002</v>
      </c>
      <c r="AF84" s="6">
        <v>0</v>
      </c>
      <c r="AG84" s="6">
        <v>0</v>
      </c>
      <c r="AH84" s="64" t="s">
        <v>1563</v>
      </c>
      <c r="AI84" s="91"/>
      <c r="AJ84" s="24"/>
      <c r="AK84" s="91"/>
      <c r="AL84" s="52">
        <v>0</v>
      </c>
      <c r="AM84" s="6">
        <v>0</v>
      </c>
      <c r="AN84" s="6">
        <v>0</v>
      </c>
      <c r="AO84" s="6">
        <v>0</v>
      </c>
      <c r="AP84" s="6">
        <v>0</v>
      </c>
      <c r="AQ84" s="14">
        <v>0</v>
      </c>
      <c r="AR84" s="37"/>
      <c r="AS84" s="133"/>
      <c r="AT84" s="34">
        <v>23279</v>
      </c>
      <c r="AU84" s="34">
        <v>23279</v>
      </c>
      <c r="AV84" s="16" t="s">
        <v>1540</v>
      </c>
      <c r="AW84" s="137"/>
      <c r="AX84" s="16" t="s">
        <v>149</v>
      </c>
      <c r="BA84" s="16" t="s">
        <v>276</v>
      </c>
      <c r="BB84" s="16" t="s">
        <v>2398</v>
      </c>
      <c r="BC84" s="34">
        <v>23279</v>
      </c>
    </row>
    <row r="85" spans="1:55" s="16" customFormat="1" ht="63.75">
      <c r="A85" s="57" t="s">
        <v>251</v>
      </c>
      <c r="B85" s="25">
        <v>199501500</v>
      </c>
      <c r="C85" s="1" t="s">
        <v>516</v>
      </c>
      <c r="D85" s="1" t="s">
        <v>517</v>
      </c>
      <c r="E85" s="58" t="s">
        <v>518</v>
      </c>
      <c r="F85" s="36" t="s">
        <v>2238</v>
      </c>
      <c r="G85" s="1" t="s">
        <v>173</v>
      </c>
      <c r="H85" s="1" t="s">
        <v>1620</v>
      </c>
      <c r="I85" s="1" t="s">
        <v>1561</v>
      </c>
      <c r="J85" s="6">
        <v>508497</v>
      </c>
      <c r="K85" s="6">
        <v>518066</v>
      </c>
      <c r="L85" s="6">
        <v>527779</v>
      </c>
      <c r="M85" s="1" t="s">
        <v>2324</v>
      </c>
      <c r="N85" s="6">
        <v>0</v>
      </c>
      <c r="O85" s="6">
        <v>456899</v>
      </c>
      <c r="P85" s="17">
        <v>2.3</v>
      </c>
      <c r="Q85" s="59" t="s">
        <v>1724</v>
      </c>
      <c r="R85" s="61">
        <v>456899</v>
      </c>
      <c r="S85" s="63"/>
      <c r="T85" s="52">
        <v>508497</v>
      </c>
      <c r="U85" s="6">
        <v>508497</v>
      </c>
      <c r="V85" s="6">
        <v>508497</v>
      </c>
      <c r="W85" s="6">
        <v>0</v>
      </c>
      <c r="X85" s="6">
        <v>0</v>
      </c>
      <c r="Y85" s="14">
        <v>0</v>
      </c>
      <c r="Z85" s="63"/>
      <c r="AA85" s="52">
        <v>508497</v>
      </c>
      <c r="AB85" s="9">
        <v>0</v>
      </c>
      <c r="AC85" s="91"/>
      <c r="AD85" s="52">
        <v>508497</v>
      </c>
      <c r="AE85" s="6">
        <v>508497</v>
      </c>
      <c r="AF85" s="6">
        <v>0</v>
      </c>
      <c r="AG85" s="6">
        <v>0</v>
      </c>
      <c r="AH85" s="64" t="s">
        <v>2596</v>
      </c>
      <c r="AI85" s="91"/>
      <c r="AJ85" s="24"/>
      <c r="AK85" s="91"/>
      <c r="AL85" s="52">
        <v>508497</v>
      </c>
      <c r="AM85" s="6">
        <v>518066</v>
      </c>
      <c r="AN85" s="6">
        <v>527779</v>
      </c>
      <c r="AO85" s="6">
        <v>0</v>
      </c>
      <c r="AP85" s="6">
        <v>0</v>
      </c>
      <c r="AQ85" s="14">
        <v>0</v>
      </c>
      <c r="AR85" s="37"/>
      <c r="AS85" s="133"/>
      <c r="AT85" s="34">
        <v>9569</v>
      </c>
      <c r="AU85" s="34">
        <v>19282</v>
      </c>
      <c r="AV85" s="16" t="s">
        <v>2269</v>
      </c>
      <c r="AW85" s="137"/>
      <c r="AX85" s="16" t="s">
        <v>149</v>
      </c>
      <c r="BA85" s="16" t="s">
        <v>40</v>
      </c>
      <c r="BB85" s="16" t="s">
        <v>37</v>
      </c>
      <c r="BC85" s="34">
        <v>19282</v>
      </c>
    </row>
    <row r="86" spans="1:55" s="16" customFormat="1" ht="89.25">
      <c r="A86" s="57" t="s">
        <v>254</v>
      </c>
      <c r="B86" s="25">
        <v>198201303</v>
      </c>
      <c r="C86" s="1" t="s">
        <v>1190</v>
      </c>
      <c r="D86" s="1" t="s">
        <v>465</v>
      </c>
      <c r="E86" s="58" t="s">
        <v>540</v>
      </c>
      <c r="F86" s="36" t="s">
        <v>1842</v>
      </c>
      <c r="G86" s="1" t="s">
        <v>1126</v>
      </c>
      <c r="H86" s="1" t="s">
        <v>1615</v>
      </c>
      <c r="I86" s="1" t="s">
        <v>2326</v>
      </c>
      <c r="J86" s="6">
        <v>115538</v>
      </c>
      <c r="K86" s="6">
        <v>121315</v>
      </c>
      <c r="L86" s="6">
        <v>127987</v>
      </c>
      <c r="M86" s="1" t="s">
        <v>1844</v>
      </c>
      <c r="N86" s="6">
        <v>0</v>
      </c>
      <c r="O86" s="6">
        <v>110036</v>
      </c>
      <c r="P86" s="17">
        <v>3</v>
      </c>
      <c r="Q86" s="59" t="s">
        <v>2623</v>
      </c>
      <c r="R86" s="61">
        <v>110036</v>
      </c>
      <c r="S86" s="63"/>
      <c r="T86" s="52">
        <v>110036</v>
      </c>
      <c r="U86" s="6">
        <v>110036</v>
      </c>
      <c r="V86" s="6">
        <v>93531</v>
      </c>
      <c r="W86" s="6">
        <v>0</v>
      </c>
      <c r="X86" s="6">
        <v>0</v>
      </c>
      <c r="Y86" s="14">
        <v>0</v>
      </c>
      <c r="Z86" s="63"/>
      <c r="AA86" s="52">
        <v>110036</v>
      </c>
      <c r="AB86" s="9">
        <v>0</v>
      </c>
      <c r="AC86" s="91"/>
      <c r="AD86" s="52">
        <v>110036</v>
      </c>
      <c r="AE86" s="6">
        <v>93531</v>
      </c>
      <c r="AF86" s="6">
        <v>0</v>
      </c>
      <c r="AG86" s="6">
        <v>0</v>
      </c>
      <c r="AH86" s="64" t="s">
        <v>2593</v>
      </c>
      <c r="AI86" s="91"/>
      <c r="AJ86" s="24"/>
      <c r="AK86" s="91"/>
      <c r="AL86" s="52">
        <v>115537.8</v>
      </c>
      <c r="AM86" s="6">
        <v>115537.8</v>
      </c>
      <c r="AN86" s="6">
        <v>115537.8</v>
      </c>
      <c r="AO86" s="6">
        <v>0</v>
      </c>
      <c r="AP86" s="6">
        <v>0</v>
      </c>
      <c r="AQ86" s="14">
        <v>0</v>
      </c>
      <c r="AR86" s="37" t="s">
        <v>2622</v>
      </c>
      <c r="AS86" s="133"/>
      <c r="AT86" s="34">
        <v>0</v>
      </c>
      <c r="AU86" s="34">
        <v>16505</v>
      </c>
      <c r="AV86" s="16" t="s">
        <v>2269</v>
      </c>
      <c r="AW86" s="137"/>
      <c r="AX86" s="16" t="s">
        <v>149</v>
      </c>
      <c r="BA86" s="16" t="s">
        <v>363</v>
      </c>
      <c r="BB86" s="16" t="s">
        <v>1780</v>
      </c>
      <c r="BC86" s="34">
        <v>16505</v>
      </c>
    </row>
    <row r="87" spans="1:56" s="16" customFormat="1" ht="63.75">
      <c r="A87" s="57" t="s">
        <v>253</v>
      </c>
      <c r="B87" s="25">
        <v>200600500</v>
      </c>
      <c r="C87" s="1" t="s">
        <v>1920</v>
      </c>
      <c r="D87" s="1" t="s">
        <v>506</v>
      </c>
      <c r="E87" s="58" t="s">
        <v>214</v>
      </c>
      <c r="F87" s="36" t="s">
        <v>1829</v>
      </c>
      <c r="G87" s="1" t="s">
        <v>574</v>
      </c>
      <c r="H87" s="1" t="s">
        <v>62</v>
      </c>
      <c r="I87" s="1" t="s">
        <v>178</v>
      </c>
      <c r="J87" s="6">
        <v>150532</v>
      </c>
      <c r="K87" s="6">
        <v>106147</v>
      </c>
      <c r="L87" s="6">
        <v>109049</v>
      </c>
      <c r="M87" s="1" t="s">
        <v>2324</v>
      </c>
      <c r="N87" s="40">
        <v>0</v>
      </c>
      <c r="O87" s="6">
        <v>175000</v>
      </c>
      <c r="P87" s="17">
        <v>2.3</v>
      </c>
      <c r="Q87" s="59" t="s">
        <v>395</v>
      </c>
      <c r="R87" s="61">
        <v>175000</v>
      </c>
      <c r="S87" s="63"/>
      <c r="T87" s="52">
        <v>150532</v>
      </c>
      <c r="U87" s="6">
        <v>147642</v>
      </c>
      <c r="V87" s="6">
        <v>147642</v>
      </c>
      <c r="W87" s="6">
        <v>0</v>
      </c>
      <c r="X87" s="6">
        <v>0</v>
      </c>
      <c r="Y87" s="14">
        <v>0</v>
      </c>
      <c r="Z87" s="63"/>
      <c r="AA87" s="52">
        <v>150532</v>
      </c>
      <c r="AB87" s="9">
        <v>0</v>
      </c>
      <c r="AC87" s="91"/>
      <c r="AD87" s="52">
        <v>147642</v>
      </c>
      <c r="AE87" s="6">
        <v>147642</v>
      </c>
      <c r="AF87" s="6">
        <v>0</v>
      </c>
      <c r="AG87" s="6">
        <v>0</v>
      </c>
      <c r="AH87" s="64" t="s">
        <v>1367</v>
      </c>
      <c r="AI87" s="91"/>
      <c r="AJ87" s="24"/>
      <c r="AK87" s="91"/>
      <c r="AL87" s="52">
        <v>77000</v>
      </c>
      <c r="AM87" s="6">
        <v>77000</v>
      </c>
      <c r="AN87" s="6">
        <v>77000</v>
      </c>
      <c r="AO87" s="6">
        <v>0</v>
      </c>
      <c r="AP87" s="6">
        <v>0</v>
      </c>
      <c r="AQ87" s="14">
        <v>0</v>
      </c>
      <c r="AR87" s="37" t="s">
        <v>2144</v>
      </c>
      <c r="AS87" s="133"/>
      <c r="AT87" s="34">
        <v>2890</v>
      </c>
      <c r="AU87" s="34">
        <v>2890</v>
      </c>
      <c r="AV87" s="16" t="s">
        <v>1540</v>
      </c>
      <c r="AW87" s="137"/>
      <c r="AX87" s="16" t="s">
        <v>149</v>
      </c>
      <c r="AZ87" s="142"/>
      <c r="BA87" s="16" t="s">
        <v>276</v>
      </c>
      <c r="BB87" s="16" t="s">
        <v>2398</v>
      </c>
      <c r="BC87" s="34">
        <v>2890</v>
      </c>
      <c r="BD87" s="142">
        <f>SUM(BC55:BC87)</f>
        <v>5881759</v>
      </c>
    </row>
    <row r="88" spans="1:55" s="16" customFormat="1" ht="89.25">
      <c r="A88" s="57" t="s">
        <v>251</v>
      </c>
      <c r="B88" s="25">
        <v>198811535</v>
      </c>
      <c r="C88" s="1" t="s">
        <v>1493</v>
      </c>
      <c r="D88" s="1" t="s">
        <v>1494</v>
      </c>
      <c r="E88" s="58" t="s">
        <v>1487</v>
      </c>
      <c r="F88" s="36" t="s">
        <v>1832</v>
      </c>
      <c r="G88" s="1" t="s">
        <v>346</v>
      </c>
      <c r="H88" s="1" t="s">
        <v>1615</v>
      </c>
      <c r="I88" s="1" t="s">
        <v>1580</v>
      </c>
      <c r="J88" s="6">
        <v>5611530</v>
      </c>
      <c r="K88" s="6">
        <v>5615562</v>
      </c>
      <c r="L88" s="6">
        <v>5619753</v>
      </c>
      <c r="M88" s="1" t="s">
        <v>1623</v>
      </c>
      <c r="N88" s="6">
        <v>0</v>
      </c>
      <c r="O88" s="6">
        <v>0</v>
      </c>
      <c r="P88" s="17">
        <v>1</v>
      </c>
      <c r="Q88" s="59" t="s">
        <v>1581</v>
      </c>
      <c r="R88" s="61">
        <v>0</v>
      </c>
      <c r="S88" s="63"/>
      <c r="T88" s="52">
        <v>350000</v>
      </c>
      <c r="U88" s="6">
        <v>350000</v>
      </c>
      <c r="V88" s="6">
        <v>350000</v>
      </c>
      <c r="W88" s="6">
        <v>2500000</v>
      </c>
      <c r="X88" s="6">
        <v>5000000</v>
      </c>
      <c r="Y88" s="14">
        <v>5000000</v>
      </c>
      <c r="Z88" s="63"/>
      <c r="AA88" s="52">
        <v>350000</v>
      </c>
      <c r="AB88" s="9">
        <v>2500000</v>
      </c>
      <c r="AC88" s="91"/>
      <c r="AD88" s="52">
        <v>350000</v>
      </c>
      <c r="AE88" s="6">
        <v>350000</v>
      </c>
      <c r="AF88" s="6">
        <v>5000000</v>
      </c>
      <c r="AG88" s="6">
        <v>5000000</v>
      </c>
      <c r="AH88" s="64" t="s">
        <v>701</v>
      </c>
      <c r="AI88" s="91"/>
      <c r="AJ88" s="24"/>
      <c r="AK88" s="91"/>
      <c r="AL88" s="52">
        <v>350000</v>
      </c>
      <c r="AM88" s="6">
        <v>350000</v>
      </c>
      <c r="AN88" s="6">
        <v>350000</v>
      </c>
      <c r="AO88" s="6">
        <v>2500000</v>
      </c>
      <c r="AP88" s="6">
        <v>5000000</v>
      </c>
      <c r="AQ88" s="14">
        <v>5000000</v>
      </c>
      <c r="AR88" s="37" t="s">
        <v>1582</v>
      </c>
      <c r="AS88" s="133"/>
      <c r="AT88" s="34">
        <v>0</v>
      </c>
      <c r="AU88" s="34">
        <v>0</v>
      </c>
      <c r="AW88" s="137"/>
      <c r="AZ88" s="142"/>
      <c r="BC88" s="34">
        <v>0</v>
      </c>
    </row>
    <row r="89" spans="1:55" s="16" customFormat="1" ht="38.25">
      <c r="A89" s="57" t="s">
        <v>252</v>
      </c>
      <c r="B89" s="26">
        <v>199503300</v>
      </c>
      <c r="C89" s="17" t="s">
        <v>1420</v>
      </c>
      <c r="D89" s="17" t="s">
        <v>1421</v>
      </c>
      <c r="E89" s="59" t="s">
        <v>209</v>
      </c>
      <c r="F89" s="43" t="s">
        <v>1861</v>
      </c>
      <c r="G89" s="17" t="s">
        <v>1455</v>
      </c>
      <c r="H89" s="17" t="s">
        <v>1615</v>
      </c>
      <c r="I89" s="17" t="s">
        <v>1854</v>
      </c>
      <c r="J89" s="6">
        <v>95480</v>
      </c>
      <c r="K89" s="6">
        <v>98350</v>
      </c>
      <c r="L89" s="6">
        <v>101300</v>
      </c>
      <c r="M89" s="1" t="s">
        <v>2324</v>
      </c>
      <c r="N89" s="6">
        <v>0</v>
      </c>
      <c r="O89" s="6">
        <v>95000</v>
      </c>
      <c r="P89" s="17">
        <v>3</v>
      </c>
      <c r="Q89" s="59" t="s">
        <v>1552</v>
      </c>
      <c r="R89" s="61">
        <v>95000</v>
      </c>
      <c r="S89" s="63"/>
      <c r="T89" s="52">
        <v>96000</v>
      </c>
      <c r="U89" s="6">
        <v>96000</v>
      </c>
      <c r="V89" s="6">
        <v>81600</v>
      </c>
      <c r="W89" s="6">
        <v>0</v>
      </c>
      <c r="X89" s="6">
        <v>0</v>
      </c>
      <c r="Y89" s="14">
        <v>0</v>
      </c>
      <c r="Z89" s="63"/>
      <c r="AA89" s="52">
        <v>96000</v>
      </c>
      <c r="AB89" s="9">
        <v>0</v>
      </c>
      <c r="AC89" s="91"/>
      <c r="AD89" s="52">
        <v>96000</v>
      </c>
      <c r="AE89" s="6">
        <v>81600</v>
      </c>
      <c r="AF89" s="6">
        <v>0</v>
      </c>
      <c r="AG89" s="6">
        <v>0</v>
      </c>
      <c r="AH89" s="64" t="s">
        <v>2593</v>
      </c>
      <c r="AI89" s="91"/>
      <c r="AJ89" s="24"/>
      <c r="AK89" s="91"/>
      <c r="AL89" s="52">
        <v>96000</v>
      </c>
      <c r="AM89" s="6">
        <v>96000</v>
      </c>
      <c r="AN89" s="6">
        <v>96000</v>
      </c>
      <c r="AO89" s="6">
        <v>0</v>
      </c>
      <c r="AP89" s="6">
        <v>0</v>
      </c>
      <c r="AQ89" s="14">
        <v>0</v>
      </c>
      <c r="AR89" s="37"/>
      <c r="AS89" s="133"/>
      <c r="AT89" s="34">
        <v>0</v>
      </c>
      <c r="AU89" s="34">
        <v>0</v>
      </c>
      <c r="AW89" s="137"/>
      <c r="BC89" s="34">
        <v>0</v>
      </c>
    </row>
    <row r="90" spans="1:55" s="16" customFormat="1" ht="76.5">
      <c r="A90" s="57" t="s">
        <v>252</v>
      </c>
      <c r="B90" s="25">
        <v>200003300</v>
      </c>
      <c r="C90" s="1" t="s">
        <v>2448</v>
      </c>
      <c r="D90" s="1" t="s">
        <v>208</v>
      </c>
      <c r="E90" s="58" t="s">
        <v>209</v>
      </c>
      <c r="F90" s="36" t="s">
        <v>2004</v>
      </c>
      <c r="G90" s="1" t="s">
        <v>1194</v>
      </c>
      <c r="H90" s="1" t="s">
        <v>1615</v>
      </c>
      <c r="I90" s="1" t="s">
        <v>1616</v>
      </c>
      <c r="J90" s="6">
        <v>122983</v>
      </c>
      <c r="K90" s="6">
        <v>129132</v>
      </c>
      <c r="L90" s="6">
        <v>135588</v>
      </c>
      <c r="M90" s="1" t="s">
        <v>1844</v>
      </c>
      <c r="N90" s="6">
        <v>0</v>
      </c>
      <c r="O90" s="6">
        <v>117127</v>
      </c>
      <c r="P90" s="17">
        <v>3</v>
      </c>
      <c r="Q90" s="59" t="s">
        <v>2302</v>
      </c>
      <c r="R90" s="61">
        <v>117127</v>
      </c>
      <c r="S90" s="63"/>
      <c r="T90" s="52">
        <v>89000</v>
      </c>
      <c r="U90" s="6">
        <v>89000</v>
      </c>
      <c r="V90" s="6">
        <v>89000</v>
      </c>
      <c r="W90" s="6">
        <v>0</v>
      </c>
      <c r="X90" s="6">
        <v>0</v>
      </c>
      <c r="Y90" s="14">
        <v>0</v>
      </c>
      <c r="Z90" s="63"/>
      <c r="AA90" s="53">
        <v>90048</v>
      </c>
      <c r="AB90" s="9">
        <v>0</v>
      </c>
      <c r="AC90" s="91"/>
      <c r="AD90" s="53">
        <v>90048</v>
      </c>
      <c r="AE90" s="18">
        <v>90048</v>
      </c>
      <c r="AF90" s="6">
        <v>0</v>
      </c>
      <c r="AG90" s="6">
        <v>0</v>
      </c>
      <c r="AH90" s="64" t="s">
        <v>2251</v>
      </c>
      <c r="AI90" s="91"/>
      <c r="AJ90" s="24" t="s">
        <v>1963</v>
      </c>
      <c r="AK90" s="91"/>
      <c r="AL90" s="55">
        <f>129234-4680-17000</f>
        <v>107554</v>
      </c>
      <c r="AM90" s="42">
        <v>107544</v>
      </c>
      <c r="AN90" s="42">
        <v>107544</v>
      </c>
      <c r="AO90" s="6">
        <v>0</v>
      </c>
      <c r="AP90" s="6">
        <v>0</v>
      </c>
      <c r="AQ90" s="14">
        <v>0</v>
      </c>
      <c r="AR90" s="37" t="s">
        <v>2303</v>
      </c>
      <c r="AS90" s="133"/>
      <c r="AT90" s="34">
        <v>0</v>
      </c>
      <c r="AU90" s="34">
        <v>0</v>
      </c>
      <c r="AV90" s="16" t="s">
        <v>1252</v>
      </c>
      <c r="AW90" s="137"/>
      <c r="BC90" s="34">
        <v>0</v>
      </c>
    </row>
    <row r="91" spans="1:55" s="16" customFormat="1" ht="114.75">
      <c r="A91" s="57" t="s">
        <v>252</v>
      </c>
      <c r="B91" s="25">
        <v>200713700</v>
      </c>
      <c r="C91" s="1" t="s">
        <v>1290</v>
      </c>
      <c r="D91" s="1" t="s">
        <v>1291</v>
      </c>
      <c r="E91" s="58" t="s">
        <v>2513</v>
      </c>
      <c r="F91" s="36" t="s">
        <v>79</v>
      </c>
      <c r="G91" s="1" t="s">
        <v>771</v>
      </c>
      <c r="H91" s="1" t="s">
        <v>1620</v>
      </c>
      <c r="I91" s="1" t="s">
        <v>897</v>
      </c>
      <c r="J91" s="6">
        <v>150000</v>
      </c>
      <c r="K91" s="6">
        <v>150000</v>
      </c>
      <c r="L91" s="6">
        <v>0</v>
      </c>
      <c r="M91" s="1" t="s">
        <v>1623</v>
      </c>
      <c r="N91" s="6">
        <v>0</v>
      </c>
      <c r="O91" s="6">
        <v>0</v>
      </c>
      <c r="P91" s="17">
        <v>2.2</v>
      </c>
      <c r="Q91" s="59" t="s">
        <v>80</v>
      </c>
      <c r="R91" s="61">
        <v>0</v>
      </c>
      <c r="S91" s="63"/>
      <c r="T91" s="52">
        <v>0</v>
      </c>
      <c r="U91" s="6">
        <v>0</v>
      </c>
      <c r="V91" s="6">
        <v>0</v>
      </c>
      <c r="W91" s="6">
        <v>0</v>
      </c>
      <c r="X91" s="6">
        <v>0</v>
      </c>
      <c r="Y91" s="14">
        <v>0</v>
      </c>
      <c r="Z91" s="63"/>
      <c r="AA91" s="54">
        <v>0</v>
      </c>
      <c r="AB91" s="9">
        <v>0</v>
      </c>
      <c r="AC91" s="91"/>
      <c r="AD91" s="52">
        <v>0</v>
      </c>
      <c r="AE91" s="6">
        <v>0</v>
      </c>
      <c r="AF91" s="6">
        <v>0</v>
      </c>
      <c r="AG91" s="6">
        <v>0</v>
      </c>
      <c r="AH91" s="64" t="s">
        <v>1863</v>
      </c>
      <c r="AI91" s="91"/>
      <c r="AJ91" s="24"/>
      <c r="AK91" s="91"/>
      <c r="AL91" s="52">
        <v>150000</v>
      </c>
      <c r="AM91" s="6">
        <v>150000</v>
      </c>
      <c r="AN91" s="6">
        <v>0</v>
      </c>
      <c r="AO91" s="6">
        <v>0</v>
      </c>
      <c r="AP91" s="6">
        <v>0</v>
      </c>
      <c r="AQ91" s="14">
        <v>0</v>
      </c>
      <c r="AR91" s="37" t="s">
        <v>81</v>
      </c>
      <c r="AS91" s="133"/>
      <c r="AT91" s="34">
        <v>0</v>
      </c>
      <c r="AU91" s="34">
        <v>0</v>
      </c>
      <c r="AW91" s="137"/>
      <c r="BC91" s="34">
        <v>0</v>
      </c>
    </row>
    <row r="92" spans="1:55" s="16" customFormat="1" ht="114.75">
      <c r="A92" s="57" t="s">
        <v>252</v>
      </c>
      <c r="B92" s="25">
        <v>200717000</v>
      </c>
      <c r="C92" s="1" t="s">
        <v>1298</v>
      </c>
      <c r="D92" s="1" t="s">
        <v>508</v>
      </c>
      <c r="E92" s="58" t="s">
        <v>2513</v>
      </c>
      <c r="F92" s="36" t="s">
        <v>79</v>
      </c>
      <c r="G92" s="1" t="s">
        <v>353</v>
      </c>
      <c r="H92" s="1" t="s">
        <v>1620</v>
      </c>
      <c r="I92" s="17" t="s">
        <v>1862</v>
      </c>
      <c r="J92" s="6">
        <v>1105100</v>
      </c>
      <c r="K92" s="6">
        <v>1107400</v>
      </c>
      <c r="L92" s="6">
        <v>1011700</v>
      </c>
      <c r="M92" s="1" t="s">
        <v>2324</v>
      </c>
      <c r="N92" s="6">
        <v>0</v>
      </c>
      <c r="O92" s="6">
        <v>0</v>
      </c>
      <c r="P92" s="17">
        <v>2.3</v>
      </c>
      <c r="Q92" s="59" t="s">
        <v>1270</v>
      </c>
      <c r="R92" s="61">
        <v>0</v>
      </c>
      <c r="S92" s="63"/>
      <c r="T92" s="52">
        <v>0</v>
      </c>
      <c r="U92" s="6">
        <v>0</v>
      </c>
      <c r="V92" s="6">
        <v>0</v>
      </c>
      <c r="W92" s="6">
        <v>0</v>
      </c>
      <c r="X92" s="6">
        <v>0</v>
      </c>
      <c r="Y92" s="14">
        <v>0</v>
      </c>
      <c r="Z92" s="63"/>
      <c r="AA92" s="52">
        <v>0</v>
      </c>
      <c r="AB92" s="9">
        <v>0</v>
      </c>
      <c r="AC92" s="91"/>
      <c r="AD92" s="53">
        <v>255000</v>
      </c>
      <c r="AE92" s="18">
        <v>255000</v>
      </c>
      <c r="AF92" s="6">
        <v>0</v>
      </c>
      <c r="AG92" s="6">
        <v>0</v>
      </c>
      <c r="AH92" s="64" t="s">
        <v>1863</v>
      </c>
      <c r="AI92" s="91"/>
      <c r="AJ92" s="24" t="s">
        <v>1437</v>
      </c>
      <c r="AK92" s="91"/>
      <c r="AL92" s="52">
        <v>205100</v>
      </c>
      <c r="AM92" s="6">
        <v>357400</v>
      </c>
      <c r="AN92" s="6">
        <v>688343</v>
      </c>
      <c r="AO92" s="6">
        <v>0</v>
      </c>
      <c r="AP92" s="6">
        <v>0</v>
      </c>
      <c r="AQ92" s="14">
        <v>0</v>
      </c>
      <c r="AR92" s="37" t="s">
        <v>1271</v>
      </c>
      <c r="AS92" s="133"/>
      <c r="AT92" s="34">
        <v>0</v>
      </c>
      <c r="AU92" s="34">
        <v>0</v>
      </c>
      <c r="AW92" s="137"/>
      <c r="BC92" s="34">
        <v>0</v>
      </c>
    </row>
    <row r="93" spans="1:55" s="16" customFormat="1" ht="63.75">
      <c r="A93" s="57" t="s">
        <v>254</v>
      </c>
      <c r="B93" s="25">
        <v>199500100</v>
      </c>
      <c r="C93" s="1" t="s">
        <v>218</v>
      </c>
      <c r="D93" s="1" t="s">
        <v>2500</v>
      </c>
      <c r="E93" s="58" t="s">
        <v>212</v>
      </c>
      <c r="F93" s="36" t="s">
        <v>874</v>
      </c>
      <c r="G93" s="1" t="s">
        <v>1149</v>
      </c>
      <c r="H93" s="1" t="s">
        <v>1620</v>
      </c>
      <c r="I93" s="1" t="s">
        <v>1378</v>
      </c>
      <c r="J93" s="6">
        <v>520814.69</v>
      </c>
      <c r="K93" s="6">
        <v>544049.38</v>
      </c>
      <c r="L93" s="6">
        <v>568060.93</v>
      </c>
      <c r="M93" s="1" t="s">
        <v>1623</v>
      </c>
      <c r="N93" s="6">
        <v>0</v>
      </c>
      <c r="O93" s="6">
        <v>429600</v>
      </c>
      <c r="P93" s="17">
        <v>3</v>
      </c>
      <c r="Q93" s="59" t="s">
        <v>1537</v>
      </c>
      <c r="R93" s="61">
        <v>429600</v>
      </c>
      <c r="S93" s="63"/>
      <c r="T93" s="52">
        <v>520814</v>
      </c>
      <c r="U93" s="6">
        <v>544049</v>
      </c>
      <c r="V93" s="6">
        <v>568060</v>
      </c>
      <c r="W93" s="6">
        <v>0</v>
      </c>
      <c r="X93" s="6">
        <v>0</v>
      </c>
      <c r="Y93" s="14">
        <v>0</v>
      </c>
      <c r="Z93" s="63"/>
      <c r="AA93" s="52">
        <v>520814</v>
      </c>
      <c r="AB93" s="9">
        <v>0</v>
      </c>
      <c r="AC93" s="91"/>
      <c r="AD93" s="52">
        <v>544049</v>
      </c>
      <c r="AE93" s="6">
        <v>568060</v>
      </c>
      <c r="AF93" s="6">
        <v>0</v>
      </c>
      <c r="AG93" s="6">
        <v>0</v>
      </c>
      <c r="AH93" s="64" t="s">
        <v>2593</v>
      </c>
      <c r="AI93" s="91"/>
      <c r="AJ93" s="24"/>
      <c r="AK93" s="91"/>
      <c r="AL93" s="52">
        <v>520814</v>
      </c>
      <c r="AM93" s="6">
        <v>544049</v>
      </c>
      <c r="AN93" s="6">
        <v>568060</v>
      </c>
      <c r="AO93" s="6">
        <v>0</v>
      </c>
      <c r="AP93" s="6">
        <v>0</v>
      </c>
      <c r="AQ93" s="14">
        <v>0</v>
      </c>
      <c r="AR93" s="37" t="s">
        <v>1477</v>
      </c>
      <c r="AS93" s="133"/>
      <c r="AT93" s="34">
        <v>0</v>
      </c>
      <c r="AU93" s="34">
        <v>0</v>
      </c>
      <c r="AW93" s="137"/>
      <c r="BC93" s="34">
        <v>0</v>
      </c>
    </row>
    <row r="94" spans="1:55" s="16" customFormat="1" ht="51">
      <c r="A94" s="57" t="s">
        <v>254</v>
      </c>
      <c r="B94" s="25">
        <v>199801400</v>
      </c>
      <c r="C94" s="1" t="s">
        <v>2153</v>
      </c>
      <c r="D94" s="1" t="s">
        <v>510</v>
      </c>
      <c r="E94" s="58" t="s">
        <v>540</v>
      </c>
      <c r="F94" s="36" t="s">
        <v>1842</v>
      </c>
      <c r="G94" s="1" t="s">
        <v>1874</v>
      </c>
      <c r="H94" s="1" t="s">
        <v>1615</v>
      </c>
      <c r="I94" s="1" t="s">
        <v>381</v>
      </c>
      <c r="J94" s="6">
        <v>2499879</v>
      </c>
      <c r="K94" s="6">
        <v>2578533</v>
      </c>
      <c r="L94" s="6">
        <v>2655894</v>
      </c>
      <c r="M94" s="1" t="s">
        <v>1844</v>
      </c>
      <c r="N94" s="6">
        <v>0</v>
      </c>
      <c r="O94" s="6">
        <v>1820600</v>
      </c>
      <c r="P94" s="17">
        <v>2.3</v>
      </c>
      <c r="Q94" s="59" t="s">
        <v>1238</v>
      </c>
      <c r="R94" s="61">
        <v>1820600</v>
      </c>
      <c r="S94" s="63"/>
      <c r="T94" s="52">
        <v>1820600</v>
      </c>
      <c r="U94" s="6">
        <v>1820600</v>
      </c>
      <c r="V94" s="6">
        <v>1820600</v>
      </c>
      <c r="W94" s="6">
        <v>0</v>
      </c>
      <c r="X94" s="6">
        <v>0</v>
      </c>
      <c r="Y94" s="14">
        <v>0</v>
      </c>
      <c r="Z94" s="63"/>
      <c r="AA94" s="52">
        <v>1820600</v>
      </c>
      <c r="AB94" s="9">
        <v>0</v>
      </c>
      <c r="AC94" s="91"/>
      <c r="AD94" s="52">
        <v>1820600</v>
      </c>
      <c r="AE94" s="6">
        <v>1820600</v>
      </c>
      <c r="AF94" s="6">
        <v>0</v>
      </c>
      <c r="AG94" s="6">
        <v>0</v>
      </c>
      <c r="AH94" s="64" t="s">
        <v>988</v>
      </c>
      <c r="AI94" s="91"/>
      <c r="AJ94" s="24"/>
      <c r="AK94" s="91"/>
      <c r="AL94" s="52">
        <v>2170600</v>
      </c>
      <c r="AM94" s="6">
        <v>2170600</v>
      </c>
      <c r="AN94" s="6">
        <v>2170600</v>
      </c>
      <c r="AO94" s="6">
        <v>0</v>
      </c>
      <c r="AP94" s="6">
        <v>0</v>
      </c>
      <c r="AQ94" s="14">
        <v>0</v>
      </c>
      <c r="AR94" s="37" t="s">
        <v>1105</v>
      </c>
      <c r="AS94" s="133"/>
      <c r="AT94" s="34">
        <v>0</v>
      </c>
      <c r="AU94" s="34">
        <v>0</v>
      </c>
      <c r="AW94" s="137"/>
      <c r="BC94" s="34">
        <v>0</v>
      </c>
    </row>
    <row r="95" spans="1:55" s="16" customFormat="1" ht="51">
      <c r="A95" s="57" t="s">
        <v>254</v>
      </c>
      <c r="B95" s="25">
        <v>200206000</v>
      </c>
      <c r="C95" s="1" t="s">
        <v>1212</v>
      </c>
      <c r="D95" s="1" t="s">
        <v>205</v>
      </c>
      <c r="E95" s="58" t="s">
        <v>1499</v>
      </c>
      <c r="F95" s="36" t="s">
        <v>1797</v>
      </c>
      <c r="G95" s="1" t="s">
        <v>144</v>
      </c>
      <c r="H95" s="1" t="s">
        <v>1615</v>
      </c>
      <c r="I95" s="1" t="s">
        <v>1821</v>
      </c>
      <c r="J95" s="6">
        <v>336447</v>
      </c>
      <c r="K95" s="6">
        <v>346538</v>
      </c>
      <c r="L95" s="6">
        <v>356934</v>
      </c>
      <c r="M95" s="1" t="s">
        <v>2324</v>
      </c>
      <c r="N95" s="40">
        <v>0</v>
      </c>
      <c r="O95" s="6">
        <v>326646</v>
      </c>
      <c r="P95" s="17">
        <v>2.3</v>
      </c>
      <c r="Q95" s="59" t="s">
        <v>2562</v>
      </c>
      <c r="R95" s="61">
        <v>326646</v>
      </c>
      <c r="S95" s="63"/>
      <c r="T95" s="52">
        <v>326646</v>
      </c>
      <c r="U95" s="6">
        <v>326646</v>
      </c>
      <c r="V95" s="6">
        <v>326646</v>
      </c>
      <c r="W95" s="6">
        <v>0</v>
      </c>
      <c r="X95" s="6">
        <v>0</v>
      </c>
      <c r="Y95" s="14">
        <v>0</v>
      </c>
      <c r="Z95" s="63"/>
      <c r="AA95" s="52">
        <v>326646</v>
      </c>
      <c r="AB95" s="9">
        <v>0</v>
      </c>
      <c r="AC95" s="91"/>
      <c r="AD95" s="52">
        <v>326646</v>
      </c>
      <c r="AE95" s="6">
        <v>326646</v>
      </c>
      <c r="AF95" s="6">
        <v>0</v>
      </c>
      <c r="AG95" s="6">
        <v>0</v>
      </c>
      <c r="AH95" s="64" t="s">
        <v>2043</v>
      </c>
      <c r="AI95" s="91"/>
      <c r="AJ95" s="24"/>
      <c r="AK95" s="91"/>
      <c r="AL95" s="52">
        <v>326646</v>
      </c>
      <c r="AM95" s="6">
        <v>326646</v>
      </c>
      <c r="AN95" s="6">
        <v>326646</v>
      </c>
      <c r="AO95" s="6">
        <v>0</v>
      </c>
      <c r="AP95" s="6">
        <v>0</v>
      </c>
      <c r="AQ95" s="14">
        <v>0</v>
      </c>
      <c r="AR95" s="37" t="s">
        <v>2563</v>
      </c>
      <c r="AS95" s="133"/>
      <c r="AT95" s="34">
        <v>0</v>
      </c>
      <c r="AU95" s="34">
        <v>0</v>
      </c>
      <c r="AW95" s="137"/>
      <c r="BC95" s="34">
        <v>0</v>
      </c>
    </row>
    <row r="96" spans="1:55" s="16" customFormat="1" ht="51">
      <c r="A96" s="57" t="s">
        <v>254</v>
      </c>
      <c r="B96" s="25">
        <v>200500200</v>
      </c>
      <c r="C96" s="1" t="s">
        <v>2585</v>
      </c>
      <c r="D96" s="1" t="s">
        <v>1672</v>
      </c>
      <c r="E96" s="58" t="s">
        <v>540</v>
      </c>
      <c r="F96" s="36" t="s">
        <v>1842</v>
      </c>
      <c r="G96" s="1" t="s">
        <v>410</v>
      </c>
      <c r="H96" s="1" t="s">
        <v>1615</v>
      </c>
      <c r="I96" s="1" t="s">
        <v>1862</v>
      </c>
      <c r="J96" s="6">
        <v>283220</v>
      </c>
      <c r="K96" s="6">
        <v>291717</v>
      </c>
      <c r="L96" s="6">
        <v>300469</v>
      </c>
      <c r="M96" s="1" t="s">
        <v>2324</v>
      </c>
      <c r="N96" s="6">
        <v>1500000</v>
      </c>
      <c r="O96" s="6">
        <v>280000</v>
      </c>
      <c r="P96" s="17">
        <v>3</v>
      </c>
      <c r="Q96" s="59" t="s">
        <v>1730</v>
      </c>
      <c r="R96" s="61">
        <v>1780000</v>
      </c>
      <c r="S96" s="63"/>
      <c r="T96" s="52">
        <v>283220</v>
      </c>
      <c r="U96" s="6">
        <v>291717</v>
      </c>
      <c r="V96" s="6">
        <v>240737</v>
      </c>
      <c r="W96" s="6">
        <v>0</v>
      </c>
      <c r="X96" s="6">
        <v>0</v>
      </c>
      <c r="Y96" s="14">
        <v>0</v>
      </c>
      <c r="Z96" s="63"/>
      <c r="AA96" s="52">
        <v>283220</v>
      </c>
      <c r="AB96" s="9">
        <v>0</v>
      </c>
      <c r="AC96" s="91"/>
      <c r="AD96" s="52">
        <v>291717</v>
      </c>
      <c r="AE96" s="6">
        <v>240737</v>
      </c>
      <c r="AF96" s="6">
        <v>0</v>
      </c>
      <c r="AG96" s="6">
        <v>0</v>
      </c>
      <c r="AH96" s="64" t="s">
        <v>1040</v>
      </c>
      <c r="AI96" s="91"/>
      <c r="AJ96" s="24"/>
      <c r="AK96" s="91"/>
      <c r="AL96" s="52">
        <v>283220</v>
      </c>
      <c r="AM96" s="6">
        <v>291717</v>
      </c>
      <c r="AN96" s="6">
        <v>300469</v>
      </c>
      <c r="AO96" s="6">
        <v>0</v>
      </c>
      <c r="AP96" s="6">
        <v>0</v>
      </c>
      <c r="AQ96" s="14">
        <v>0</v>
      </c>
      <c r="AR96" s="37"/>
      <c r="AS96" s="133"/>
      <c r="AT96" s="34">
        <v>0</v>
      </c>
      <c r="AU96" s="34">
        <v>0</v>
      </c>
      <c r="AW96" s="137"/>
      <c r="BC96" s="34">
        <v>0</v>
      </c>
    </row>
    <row r="97" spans="1:55" s="16" customFormat="1" ht="76.5">
      <c r="A97" s="57" t="s">
        <v>251</v>
      </c>
      <c r="B97" s="25">
        <v>198805315</v>
      </c>
      <c r="C97" s="1" t="s">
        <v>1489</v>
      </c>
      <c r="D97" s="1" t="s">
        <v>193</v>
      </c>
      <c r="E97" s="58" t="s">
        <v>1487</v>
      </c>
      <c r="F97" s="36" t="s">
        <v>1049</v>
      </c>
      <c r="G97" s="1" t="s">
        <v>704</v>
      </c>
      <c r="H97" s="1" t="s">
        <v>1615</v>
      </c>
      <c r="I97" s="1" t="s">
        <v>1616</v>
      </c>
      <c r="J97" s="6">
        <v>750000</v>
      </c>
      <c r="K97" s="6">
        <v>250000</v>
      </c>
      <c r="L97" s="6">
        <v>150000</v>
      </c>
      <c r="M97" s="1" t="s">
        <v>1618</v>
      </c>
      <c r="N97" s="6">
        <v>0</v>
      </c>
      <c r="O97" s="6">
        <v>0</v>
      </c>
      <c r="P97" s="17">
        <v>3</v>
      </c>
      <c r="Q97" s="59" t="s">
        <v>1617</v>
      </c>
      <c r="R97" s="61">
        <v>0</v>
      </c>
      <c r="S97" s="63"/>
      <c r="T97" s="52">
        <v>500000</v>
      </c>
      <c r="U97" s="6">
        <v>0</v>
      </c>
      <c r="V97" s="6">
        <v>0</v>
      </c>
      <c r="W97" s="6">
        <v>0</v>
      </c>
      <c r="X97" s="6">
        <v>200000</v>
      </c>
      <c r="Y97" s="14">
        <v>900000</v>
      </c>
      <c r="Z97" s="63"/>
      <c r="AA97" s="52">
        <v>500000</v>
      </c>
      <c r="AB97" s="9">
        <v>0</v>
      </c>
      <c r="AC97" s="91"/>
      <c r="AD97" s="52">
        <v>0</v>
      </c>
      <c r="AE97" s="6">
        <v>0</v>
      </c>
      <c r="AF97" s="6">
        <v>200000</v>
      </c>
      <c r="AG97" s="6">
        <v>900000</v>
      </c>
      <c r="AH97" s="64" t="s">
        <v>259</v>
      </c>
      <c r="AI97" s="91"/>
      <c r="AJ97" s="24"/>
      <c r="AK97" s="91"/>
      <c r="AL97" s="52">
        <v>0</v>
      </c>
      <c r="AM97" s="6">
        <v>0</v>
      </c>
      <c r="AN97" s="6">
        <v>0</v>
      </c>
      <c r="AO97" s="6">
        <v>0</v>
      </c>
      <c r="AP97" s="6">
        <v>0</v>
      </c>
      <c r="AQ97" s="14">
        <v>0</v>
      </c>
      <c r="AR97" s="37"/>
      <c r="AS97" s="133"/>
      <c r="AT97" s="34">
        <v>0</v>
      </c>
      <c r="AU97" s="34">
        <v>0</v>
      </c>
      <c r="AW97" s="137"/>
      <c r="BC97" s="34">
        <v>0</v>
      </c>
    </row>
    <row r="98" spans="1:55" s="16" customFormat="1" ht="38.25">
      <c r="A98" s="57" t="s">
        <v>254</v>
      </c>
      <c r="B98" s="25">
        <v>200305400</v>
      </c>
      <c r="C98" s="1" t="s">
        <v>2084</v>
      </c>
      <c r="D98" s="1" t="s">
        <v>1614</v>
      </c>
      <c r="E98" s="58" t="s">
        <v>540</v>
      </c>
      <c r="F98" s="36" t="s">
        <v>1842</v>
      </c>
      <c r="G98" s="1" t="s">
        <v>418</v>
      </c>
      <c r="H98" s="1" t="s">
        <v>1615</v>
      </c>
      <c r="I98" s="1" t="s">
        <v>1818</v>
      </c>
      <c r="J98" s="6">
        <v>339575</v>
      </c>
      <c r="K98" s="6">
        <v>353157</v>
      </c>
      <c r="L98" s="6">
        <v>371558</v>
      </c>
      <c r="M98" s="1" t="s">
        <v>2324</v>
      </c>
      <c r="N98" s="40">
        <v>0</v>
      </c>
      <c r="O98" s="6">
        <v>277000</v>
      </c>
      <c r="P98" s="17">
        <v>3</v>
      </c>
      <c r="Q98" s="59" t="s">
        <v>1735</v>
      </c>
      <c r="R98" s="61">
        <v>277000</v>
      </c>
      <c r="S98" s="63"/>
      <c r="T98" s="52">
        <v>277000</v>
      </c>
      <c r="U98" s="6">
        <v>277000</v>
      </c>
      <c r="V98" s="6">
        <v>235450</v>
      </c>
      <c r="W98" s="6">
        <v>0</v>
      </c>
      <c r="X98" s="6">
        <v>0</v>
      </c>
      <c r="Y98" s="14">
        <v>0</v>
      </c>
      <c r="Z98" s="63"/>
      <c r="AA98" s="52">
        <v>277000</v>
      </c>
      <c r="AB98" s="9">
        <v>0</v>
      </c>
      <c r="AC98" s="91"/>
      <c r="AD98" s="52">
        <v>277000</v>
      </c>
      <c r="AE98" s="6">
        <v>235450</v>
      </c>
      <c r="AF98" s="6">
        <v>0</v>
      </c>
      <c r="AG98" s="6">
        <v>0</v>
      </c>
      <c r="AH98" s="64" t="s">
        <v>1040</v>
      </c>
      <c r="AI98" s="91"/>
      <c r="AJ98" s="24"/>
      <c r="AK98" s="91"/>
      <c r="AL98" s="52">
        <v>290850</v>
      </c>
      <c r="AM98" s="6">
        <v>290850</v>
      </c>
      <c r="AN98" s="6">
        <v>290850</v>
      </c>
      <c r="AO98" s="6">
        <v>0</v>
      </c>
      <c r="AP98" s="6">
        <v>0</v>
      </c>
      <c r="AQ98" s="14">
        <v>0</v>
      </c>
      <c r="AR98" s="37"/>
      <c r="AS98" s="133"/>
      <c r="AT98" s="34">
        <v>0</v>
      </c>
      <c r="AU98" s="34">
        <v>0</v>
      </c>
      <c r="AW98" s="137"/>
      <c r="BC98" s="34">
        <v>0</v>
      </c>
    </row>
    <row r="99" spans="1:55" s="16" customFormat="1" ht="63.75">
      <c r="A99" s="57" t="s">
        <v>252</v>
      </c>
      <c r="B99" s="25">
        <v>198506200</v>
      </c>
      <c r="C99" s="1" t="s">
        <v>565</v>
      </c>
      <c r="D99" s="1" t="s">
        <v>566</v>
      </c>
      <c r="E99" s="58" t="s">
        <v>209</v>
      </c>
      <c r="F99" s="36" t="s">
        <v>1853</v>
      </c>
      <c r="G99" s="1" t="s">
        <v>1112</v>
      </c>
      <c r="H99" s="1" t="s">
        <v>1615</v>
      </c>
      <c r="I99" s="1" t="s">
        <v>1854</v>
      </c>
      <c r="J99" s="6">
        <v>91717</v>
      </c>
      <c r="K99" s="6">
        <v>94608</v>
      </c>
      <c r="L99" s="6">
        <v>97981</v>
      </c>
      <c r="M99" s="1" t="s">
        <v>2324</v>
      </c>
      <c r="N99" s="6">
        <v>0</v>
      </c>
      <c r="O99" s="6">
        <v>110551</v>
      </c>
      <c r="P99" s="17">
        <v>3</v>
      </c>
      <c r="Q99" s="59" t="s">
        <v>1855</v>
      </c>
      <c r="R99" s="61">
        <v>110551</v>
      </c>
      <c r="S99" s="63"/>
      <c r="T99" s="52">
        <v>77000</v>
      </c>
      <c r="U99" s="6">
        <v>0</v>
      </c>
      <c r="V99" s="6">
        <v>0</v>
      </c>
      <c r="W99" s="6">
        <v>0</v>
      </c>
      <c r="X99" s="6">
        <v>0</v>
      </c>
      <c r="Y99" s="14">
        <v>0</v>
      </c>
      <c r="Z99" s="63"/>
      <c r="AA99" s="52">
        <v>77000</v>
      </c>
      <c r="AB99" s="9">
        <v>0</v>
      </c>
      <c r="AC99" s="91"/>
      <c r="AD99" s="52">
        <v>0</v>
      </c>
      <c r="AE99" s="6">
        <v>0</v>
      </c>
      <c r="AF99" s="6">
        <v>0</v>
      </c>
      <c r="AG99" s="6">
        <v>0</v>
      </c>
      <c r="AH99" s="64" t="s">
        <v>1576</v>
      </c>
      <c r="AI99" s="91"/>
      <c r="AJ99" s="24"/>
      <c r="AK99" s="91"/>
      <c r="AL99" s="52">
        <v>0</v>
      </c>
      <c r="AM99" s="6">
        <v>0</v>
      </c>
      <c r="AN99" s="6">
        <v>0</v>
      </c>
      <c r="AO99" s="6">
        <v>0</v>
      </c>
      <c r="AP99" s="6">
        <v>0</v>
      </c>
      <c r="AQ99" s="14">
        <v>0</v>
      </c>
      <c r="AR99" s="37" t="s">
        <v>1856</v>
      </c>
      <c r="AS99" s="133"/>
      <c r="AT99" s="34">
        <v>0</v>
      </c>
      <c r="AU99" s="34">
        <v>0</v>
      </c>
      <c r="AW99" s="137"/>
      <c r="BC99" s="34">
        <v>0</v>
      </c>
    </row>
    <row r="100" spans="1:55" s="16" customFormat="1" ht="89.25">
      <c r="A100" s="57" t="s">
        <v>254</v>
      </c>
      <c r="B100" s="25">
        <v>198910700</v>
      </c>
      <c r="C100" s="1" t="s">
        <v>1675</v>
      </c>
      <c r="D100" s="1" t="s">
        <v>1676</v>
      </c>
      <c r="E100" s="58" t="s">
        <v>540</v>
      </c>
      <c r="F100" s="36" t="s">
        <v>1842</v>
      </c>
      <c r="G100" s="1" t="s">
        <v>342</v>
      </c>
      <c r="H100" s="1" t="s">
        <v>1615</v>
      </c>
      <c r="I100" s="1" t="s">
        <v>2133</v>
      </c>
      <c r="J100" s="6">
        <v>371546</v>
      </c>
      <c r="K100" s="6">
        <v>382507</v>
      </c>
      <c r="L100" s="6">
        <v>391038</v>
      </c>
      <c r="M100" s="1" t="s">
        <v>2324</v>
      </c>
      <c r="N100" s="6">
        <v>0</v>
      </c>
      <c r="O100" s="6">
        <v>239265</v>
      </c>
      <c r="P100" s="17">
        <v>3</v>
      </c>
      <c r="Q100" s="59" t="s">
        <v>1769</v>
      </c>
      <c r="R100" s="61">
        <v>239265</v>
      </c>
      <c r="S100" s="63"/>
      <c r="T100" s="52">
        <v>239265</v>
      </c>
      <c r="U100" s="6">
        <v>251228</v>
      </c>
      <c r="V100" s="6">
        <v>213544</v>
      </c>
      <c r="W100" s="6">
        <v>0</v>
      </c>
      <c r="X100" s="6">
        <v>0</v>
      </c>
      <c r="Y100" s="14">
        <v>0</v>
      </c>
      <c r="Z100" s="63"/>
      <c r="AA100" s="52">
        <v>239265</v>
      </c>
      <c r="AB100" s="9">
        <v>0</v>
      </c>
      <c r="AC100" s="91"/>
      <c r="AD100" s="52">
        <v>251228</v>
      </c>
      <c r="AE100" s="6">
        <v>213544</v>
      </c>
      <c r="AF100" s="6">
        <v>0</v>
      </c>
      <c r="AG100" s="6">
        <v>0</v>
      </c>
      <c r="AH100" s="64" t="s">
        <v>2339</v>
      </c>
      <c r="AI100" s="91"/>
      <c r="AJ100" s="24"/>
      <c r="AK100" s="91"/>
      <c r="AL100" s="52">
        <v>251228.25</v>
      </c>
      <c r="AM100" s="6">
        <v>251228.25</v>
      </c>
      <c r="AN100" s="6">
        <v>251228.25</v>
      </c>
      <c r="AO100" s="6">
        <v>0</v>
      </c>
      <c r="AP100" s="6">
        <v>0</v>
      </c>
      <c r="AQ100" s="14">
        <v>0</v>
      </c>
      <c r="AR100" s="37"/>
      <c r="AS100" s="133"/>
      <c r="AT100" s="34">
        <v>0</v>
      </c>
      <c r="AU100" s="34">
        <v>0</v>
      </c>
      <c r="AW100" s="137"/>
      <c r="BC100" s="34">
        <v>0</v>
      </c>
    </row>
    <row r="101" spans="1:55" s="16" customFormat="1" ht="38.25">
      <c r="A101" s="57" t="s">
        <v>254</v>
      </c>
      <c r="B101" s="25">
        <v>200305000</v>
      </c>
      <c r="C101" s="1" t="s">
        <v>2083</v>
      </c>
      <c r="D101" s="1" t="s">
        <v>1676</v>
      </c>
      <c r="E101" s="58" t="s">
        <v>540</v>
      </c>
      <c r="F101" s="36" t="s">
        <v>1842</v>
      </c>
      <c r="G101" s="1" t="s">
        <v>421</v>
      </c>
      <c r="H101" s="1" t="s">
        <v>1615</v>
      </c>
      <c r="I101" s="1" t="s">
        <v>1818</v>
      </c>
      <c r="J101" s="6">
        <v>320447</v>
      </c>
      <c r="K101" s="6">
        <v>259894</v>
      </c>
      <c r="L101" s="6">
        <v>259978</v>
      </c>
      <c r="M101" s="1" t="s">
        <v>2324</v>
      </c>
      <c r="N101" s="40">
        <v>0</v>
      </c>
      <c r="O101" s="6">
        <v>254184</v>
      </c>
      <c r="P101" s="17">
        <v>3</v>
      </c>
      <c r="Q101" s="59" t="s">
        <v>1739</v>
      </c>
      <c r="R101" s="61">
        <v>254184</v>
      </c>
      <c r="S101" s="63"/>
      <c r="T101" s="52">
        <v>254184</v>
      </c>
      <c r="U101" s="6">
        <v>254184</v>
      </c>
      <c r="V101" s="6">
        <v>216056</v>
      </c>
      <c r="W101" s="6">
        <v>0</v>
      </c>
      <c r="X101" s="6">
        <v>0</v>
      </c>
      <c r="Y101" s="14">
        <v>0</v>
      </c>
      <c r="Z101" s="63"/>
      <c r="AA101" s="52">
        <v>254184</v>
      </c>
      <c r="AB101" s="9">
        <v>0</v>
      </c>
      <c r="AC101" s="91"/>
      <c r="AD101" s="52">
        <v>254184</v>
      </c>
      <c r="AE101" s="6">
        <v>216056</v>
      </c>
      <c r="AF101" s="6">
        <v>0</v>
      </c>
      <c r="AG101" s="6">
        <v>0</v>
      </c>
      <c r="AH101" s="64" t="s">
        <v>1040</v>
      </c>
      <c r="AI101" s="91"/>
      <c r="AJ101" s="24"/>
      <c r="AK101" s="91"/>
      <c r="AL101" s="52">
        <v>320447</v>
      </c>
      <c r="AM101" s="6">
        <v>259894</v>
      </c>
      <c r="AN101" s="6">
        <v>259978</v>
      </c>
      <c r="AO101" s="6">
        <v>0</v>
      </c>
      <c r="AP101" s="6">
        <v>0</v>
      </c>
      <c r="AQ101" s="14">
        <v>0</v>
      </c>
      <c r="AR101" s="37"/>
      <c r="AS101" s="133"/>
      <c r="AT101" s="34">
        <v>0</v>
      </c>
      <c r="AU101" s="34">
        <v>0</v>
      </c>
      <c r="AW101" s="137"/>
      <c r="BC101" s="34">
        <v>0</v>
      </c>
    </row>
    <row r="102" spans="1:55" s="16" customFormat="1" ht="102">
      <c r="A102" s="57" t="s">
        <v>254</v>
      </c>
      <c r="B102" s="25">
        <v>200306000</v>
      </c>
      <c r="C102" s="1" t="s">
        <v>2580</v>
      </c>
      <c r="D102" s="1" t="s">
        <v>506</v>
      </c>
      <c r="E102" s="58" t="s">
        <v>540</v>
      </c>
      <c r="F102" s="36" t="s">
        <v>1842</v>
      </c>
      <c r="G102" s="1" t="s">
        <v>415</v>
      </c>
      <c r="H102" s="1" t="s">
        <v>1615</v>
      </c>
      <c r="I102" s="1" t="s">
        <v>1818</v>
      </c>
      <c r="J102" s="6">
        <v>0</v>
      </c>
      <c r="K102" s="6">
        <v>0</v>
      </c>
      <c r="L102" s="6">
        <v>0</v>
      </c>
      <c r="M102" s="1" t="s">
        <v>1844</v>
      </c>
      <c r="N102" s="40">
        <v>0</v>
      </c>
      <c r="O102" s="6">
        <v>140000</v>
      </c>
      <c r="P102" s="17">
        <v>3</v>
      </c>
      <c r="Q102" s="59" t="s">
        <v>1819</v>
      </c>
      <c r="R102" s="61">
        <v>140000</v>
      </c>
      <c r="S102" s="63"/>
      <c r="T102" s="52">
        <v>119116</v>
      </c>
      <c r="U102" s="6">
        <v>100739</v>
      </c>
      <c r="V102" s="6">
        <v>36560</v>
      </c>
      <c r="W102" s="6">
        <v>0</v>
      </c>
      <c r="X102" s="6">
        <v>0</v>
      </c>
      <c r="Y102" s="14">
        <v>0</v>
      </c>
      <c r="Z102" s="63"/>
      <c r="AA102" s="52">
        <v>119116</v>
      </c>
      <c r="AB102" s="9">
        <v>0</v>
      </c>
      <c r="AC102" s="91"/>
      <c r="AD102" s="52">
        <v>100739</v>
      </c>
      <c r="AE102" s="6">
        <v>36560</v>
      </c>
      <c r="AF102" s="6">
        <v>0</v>
      </c>
      <c r="AG102" s="6">
        <v>0</v>
      </c>
      <c r="AH102" s="64" t="s">
        <v>2033</v>
      </c>
      <c r="AI102" s="91"/>
      <c r="AJ102" s="24"/>
      <c r="AK102" s="91"/>
      <c r="AL102" s="52">
        <v>28979</v>
      </c>
      <c r="AM102" s="6">
        <v>0</v>
      </c>
      <c r="AN102" s="6">
        <v>0</v>
      </c>
      <c r="AO102" s="6">
        <v>0</v>
      </c>
      <c r="AP102" s="6">
        <v>0</v>
      </c>
      <c r="AQ102" s="14">
        <v>0</v>
      </c>
      <c r="AR102" s="37"/>
      <c r="AS102" s="133"/>
      <c r="AT102" s="34">
        <v>0</v>
      </c>
      <c r="AU102" s="34">
        <v>0</v>
      </c>
      <c r="AW102" s="137"/>
      <c r="BC102" s="34">
        <v>0</v>
      </c>
    </row>
    <row r="103" spans="1:55" s="16" customFormat="1" ht="178.5">
      <c r="A103" s="57" t="s">
        <v>252</v>
      </c>
      <c r="B103" s="25">
        <v>200721000</v>
      </c>
      <c r="C103" s="1" t="s">
        <v>1530</v>
      </c>
      <c r="D103" s="1" t="s">
        <v>1531</v>
      </c>
      <c r="E103" s="58" t="s">
        <v>518</v>
      </c>
      <c r="F103" s="36" t="s">
        <v>1989</v>
      </c>
      <c r="G103" s="1" t="s">
        <v>953</v>
      </c>
      <c r="H103" s="1" t="s">
        <v>1620</v>
      </c>
      <c r="I103" s="1" t="s">
        <v>897</v>
      </c>
      <c r="J103" s="6">
        <v>1042400</v>
      </c>
      <c r="K103" s="6">
        <v>830800</v>
      </c>
      <c r="L103" s="6">
        <v>868300</v>
      </c>
      <c r="M103" s="1" t="s">
        <v>1844</v>
      </c>
      <c r="N103" s="6">
        <v>0</v>
      </c>
      <c r="O103" s="6">
        <v>0</v>
      </c>
      <c r="P103" s="17">
        <v>2.3</v>
      </c>
      <c r="Q103" s="59" t="s">
        <v>1990</v>
      </c>
      <c r="R103" s="61">
        <v>0</v>
      </c>
      <c r="S103" s="63"/>
      <c r="T103" s="52">
        <v>0</v>
      </c>
      <c r="U103" s="6">
        <v>0</v>
      </c>
      <c r="V103" s="6">
        <v>0</v>
      </c>
      <c r="W103" s="6">
        <v>0</v>
      </c>
      <c r="X103" s="6">
        <v>0</v>
      </c>
      <c r="Y103" s="14">
        <v>0</v>
      </c>
      <c r="Z103" s="63"/>
      <c r="AA103" s="54">
        <v>0</v>
      </c>
      <c r="AB103" s="9">
        <v>0</v>
      </c>
      <c r="AC103" s="91"/>
      <c r="AD103" s="52">
        <v>0</v>
      </c>
      <c r="AE103" s="6">
        <v>0</v>
      </c>
      <c r="AF103" s="6">
        <v>0</v>
      </c>
      <c r="AG103" s="6">
        <v>0</v>
      </c>
      <c r="AH103" s="64" t="s">
        <v>1863</v>
      </c>
      <c r="AI103" s="91"/>
      <c r="AJ103" s="24"/>
      <c r="AK103" s="91"/>
      <c r="AL103" s="52">
        <v>665000</v>
      </c>
      <c r="AM103" s="6">
        <v>455500</v>
      </c>
      <c r="AN103" s="6">
        <v>523000</v>
      </c>
      <c r="AO103" s="6">
        <v>0</v>
      </c>
      <c r="AP103" s="6">
        <v>0</v>
      </c>
      <c r="AQ103" s="14">
        <v>0</v>
      </c>
      <c r="AR103" s="37" t="s">
        <v>1307</v>
      </c>
      <c r="AS103" s="133"/>
      <c r="AT103" s="34">
        <v>0</v>
      </c>
      <c r="AU103" s="34">
        <v>0</v>
      </c>
      <c r="AW103" s="137"/>
      <c r="AZ103" s="142"/>
      <c r="BA103" s="142"/>
      <c r="BB103" s="142"/>
      <c r="BC103" s="34">
        <v>0</v>
      </c>
    </row>
    <row r="104" spans="1:55" s="16" customFormat="1" ht="51">
      <c r="A104" s="57" t="s">
        <v>252</v>
      </c>
      <c r="B104" s="25">
        <v>198343600</v>
      </c>
      <c r="C104" s="1" t="s">
        <v>1047</v>
      </c>
      <c r="D104" s="1" t="s">
        <v>1048</v>
      </c>
      <c r="E104" s="58" t="s">
        <v>209</v>
      </c>
      <c r="F104" s="36" t="s">
        <v>2325</v>
      </c>
      <c r="G104" s="1" t="s">
        <v>1123</v>
      </c>
      <c r="H104" s="1" t="s">
        <v>1615</v>
      </c>
      <c r="I104" s="1" t="s">
        <v>1616</v>
      </c>
      <c r="J104" s="6">
        <v>502253</v>
      </c>
      <c r="K104" s="6">
        <v>512298</v>
      </c>
      <c r="L104" s="6">
        <v>522544</v>
      </c>
      <c r="M104" s="1" t="s">
        <v>1834</v>
      </c>
      <c r="N104" s="6">
        <v>0</v>
      </c>
      <c r="O104" s="6">
        <v>492405</v>
      </c>
      <c r="P104" s="17">
        <v>3</v>
      </c>
      <c r="Q104" s="59" t="s">
        <v>182</v>
      </c>
      <c r="R104" s="61">
        <v>492405</v>
      </c>
      <c r="S104" s="63"/>
      <c r="T104" s="52">
        <v>492405</v>
      </c>
      <c r="U104" s="6">
        <v>492405</v>
      </c>
      <c r="V104" s="6">
        <v>418544</v>
      </c>
      <c r="W104" s="6">
        <v>0</v>
      </c>
      <c r="X104" s="6">
        <v>0</v>
      </c>
      <c r="Y104" s="14">
        <v>0</v>
      </c>
      <c r="Z104" s="63"/>
      <c r="AA104" s="52">
        <v>492405</v>
      </c>
      <c r="AB104" s="9">
        <v>0</v>
      </c>
      <c r="AC104" s="91"/>
      <c r="AD104" s="52">
        <v>492405</v>
      </c>
      <c r="AE104" s="6">
        <v>418544</v>
      </c>
      <c r="AF104" s="6">
        <v>0</v>
      </c>
      <c r="AG104" s="6">
        <v>0</v>
      </c>
      <c r="AH104" s="64" t="s">
        <v>2037</v>
      </c>
      <c r="AI104" s="91"/>
      <c r="AJ104" s="24"/>
      <c r="AK104" s="91"/>
      <c r="AL104" s="52">
        <v>492405</v>
      </c>
      <c r="AM104" s="6">
        <v>492405</v>
      </c>
      <c r="AN104" s="6">
        <v>492405</v>
      </c>
      <c r="AO104" s="6">
        <v>0</v>
      </c>
      <c r="AP104" s="6">
        <v>0</v>
      </c>
      <c r="AQ104" s="14">
        <v>0</v>
      </c>
      <c r="AR104" s="37" t="s">
        <v>180</v>
      </c>
      <c r="AS104" s="133"/>
      <c r="AT104" s="34">
        <v>0</v>
      </c>
      <c r="AU104" s="34">
        <v>0</v>
      </c>
      <c r="AW104" s="137"/>
      <c r="BC104" s="34">
        <v>0</v>
      </c>
    </row>
    <row r="105" spans="1:55" s="16" customFormat="1" ht="76.5">
      <c r="A105" s="57" t="s">
        <v>254</v>
      </c>
      <c r="B105" s="25">
        <v>200715700</v>
      </c>
      <c r="C105" s="1" t="s">
        <v>672</v>
      </c>
      <c r="D105" s="1" t="s">
        <v>1486</v>
      </c>
      <c r="E105" s="58" t="s">
        <v>209</v>
      </c>
      <c r="F105" s="36" t="s">
        <v>57</v>
      </c>
      <c r="G105" s="1" t="s">
        <v>157</v>
      </c>
      <c r="H105" s="1" t="s">
        <v>1620</v>
      </c>
      <c r="I105" s="1" t="s">
        <v>1616</v>
      </c>
      <c r="J105" s="6">
        <v>150330</v>
      </c>
      <c r="K105" s="6">
        <v>138374</v>
      </c>
      <c r="L105" s="6">
        <v>151519</v>
      </c>
      <c r="M105" s="1" t="s">
        <v>1844</v>
      </c>
      <c r="N105" s="40">
        <v>0</v>
      </c>
      <c r="O105" s="40">
        <v>0</v>
      </c>
      <c r="P105" s="17">
        <v>2.3</v>
      </c>
      <c r="Q105" s="59" t="s">
        <v>646</v>
      </c>
      <c r="R105" s="61">
        <v>0</v>
      </c>
      <c r="S105" s="63"/>
      <c r="T105" s="52">
        <v>115000</v>
      </c>
      <c r="U105" s="6">
        <v>0</v>
      </c>
      <c r="V105" s="6">
        <v>0</v>
      </c>
      <c r="W105" s="6">
        <v>0</v>
      </c>
      <c r="X105" s="6">
        <v>0</v>
      </c>
      <c r="Y105" s="14">
        <v>0</v>
      </c>
      <c r="Z105" s="63"/>
      <c r="AA105" s="52">
        <v>115000</v>
      </c>
      <c r="AB105" s="9">
        <v>0</v>
      </c>
      <c r="AC105" s="91"/>
      <c r="AD105" s="52">
        <v>0</v>
      </c>
      <c r="AE105" s="6">
        <v>0</v>
      </c>
      <c r="AF105" s="6">
        <v>0</v>
      </c>
      <c r="AG105" s="6">
        <v>0</v>
      </c>
      <c r="AH105" s="64" t="s">
        <v>2333</v>
      </c>
      <c r="AI105" s="91"/>
      <c r="AJ105" s="24" t="s">
        <v>2411</v>
      </c>
      <c r="AK105" s="91"/>
      <c r="AL105" s="52">
        <v>115000</v>
      </c>
      <c r="AM105" s="6">
        <v>115000</v>
      </c>
      <c r="AN105" s="6">
        <v>115000</v>
      </c>
      <c r="AO105" s="6">
        <v>0</v>
      </c>
      <c r="AP105" s="6">
        <v>0</v>
      </c>
      <c r="AQ105" s="14">
        <v>0</v>
      </c>
      <c r="AR105" s="37" t="s">
        <v>647</v>
      </c>
      <c r="AS105" s="133"/>
      <c r="AT105" s="34">
        <v>138374</v>
      </c>
      <c r="AU105" s="34">
        <v>151519</v>
      </c>
      <c r="AV105" s="16" t="s">
        <v>152</v>
      </c>
      <c r="AW105" s="137"/>
      <c r="AX105" s="16" t="s">
        <v>150</v>
      </c>
      <c r="AY105" s="16" t="s">
        <v>1958</v>
      </c>
      <c r="BA105" s="16" t="s">
        <v>31</v>
      </c>
      <c r="BB105" s="142"/>
      <c r="BC105" s="34">
        <v>0</v>
      </c>
    </row>
    <row r="106" spans="1:55" s="16" customFormat="1" ht="89.25">
      <c r="A106" s="57" t="s">
        <v>254</v>
      </c>
      <c r="B106" s="25">
        <v>200201600</v>
      </c>
      <c r="C106" s="1" t="s">
        <v>1707</v>
      </c>
      <c r="D106" s="1" t="s">
        <v>1486</v>
      </c>
      <c r="E106" s="58" t="s">
        <v>209</v>
      </c>
      <c r="F106" s="36" t="s">
        <v>57</v>
      </c>
      <c r="G106" s="1" t="s">
        <v>1166</v>
      </c>
      <c r="H106" s="1" t="s">
        <v>1615</v>
      </c>
      <c r="I106" s="1" t="s">
        <v>1839</v>
      </c>
      <c r="J106" s="6">
        <v>167016</v>
      </c>
      <c r="K106" s="6">
        <v>157686</v>
      </c>
      <c r="L106" s="6">
        <v>161351</v>
      </c>
      <c r="M106" s="1" t="s">
        <v>2324</v>
      </c>
      <c r="N106" s="40">
        <v>0</v>
      </c>
      <c r="O106" s="6">
        <v>107971</v>
      </c>
      <c r="P106" s="17">
        <v>2.3</v>
      </c>
      <c r="Q106" s="59" t="s">
        <v>640</v>
      </c>
      <c r="R106" s="61">
        <v>107971</v>
      </c>
      <c r="S106" s="63"/>
      <c r="T106" s="52">
        <v>108000</v>
      </c>
      <c r="U106" s="6">
        <v>0</v>
      </c>
      <c r="V106" s="6">
        <v>0</v>
      </c>
      <c r="W106" s="6">
        <v>0</v>
      </c>
      <c r="X106" s="6">
        <v>0</v>
      </c>
      <c r="Y106" s="14">
        <v>0</v>
      </c>
      <c r="Z106" s="63"/>
      <c r="AA106" s="52">
        <v>108000</v>
      </c>
      <c r="AB106" s="9">
        <v>0</v>
      </c>
      <c r="AC106" s="91"/>
      <c r="AD106" s="53">
        <v>37000</v>
      </c>
      <c r="AE106" s="6">
        <v>0</v>
      </c>
      <c r="AF106" s="6">
        <v>0</v>
      </c>
      <c r="AG106" s="6">
        <v>0</v>
      </c>
      <c r="AH106" s="64" t="s">
        <v>2333</v>
      </c>
      <c r="AI106" s="91"/>
      <c r="AJ106" s="24" t="s">
        <v>2410</v>
      </c>
      <c r="AK106" s="91"/>
      <c r="AL106" s="52">
        <v>132000</v>
      </c>
      <c r="AM106" s="6">
        <v>132000</v>
      </c>
      <c r="AN106" s="6">
        <v>132000</v>
      </c>
      <c r="AO106" s="6">
        <v>0</v>
      </c>
      <c r="AP106" s="6">
        <v>0</v>
      </c>
      <c r="AQ106" s="14">
        <v>0</v>
      </c>
      <c r="AR106" s="37" t="s">
        <v>641</v>
      </c>
      <c r="AS106" s="133"/>
      <c r="AT106" s="34">
        <v>120686</v>
      </c>
      <c r="AU106" s="34">
        <v>161351</v>
      </c>
      <c r="AV106" s="16" t="s">
        <v>152</v>
      </c>
      <c r="AW106" s="137"/>
      <c r="AX106" s="16" t="s">
        <v>150</v>
      </c>
      <c r="AY106" s="16" t="s">
        <v>1958</v>
      </c>
      <c r="BA106" s="16" t="s">
        <v>31</v>
      </c>
      <c r="BB106" s="142"/>
      <c r="BC106" s="34">
        <v>0</v>
      </c>
    </row>
    <row r="107" spans="1:55" s="16" customFormat="1" ht="63.75">
      <c r="A107" s="57" t="s">
        <v>254</v>
      </c>
      <c r="B107" s="25">
        <v>199000501</v>
      </c>
      <c r="C107" s="1" t="s">
        <v>1678</v>
      </c>
      <c r="D107" s="1" t="s">
        <v>208</v>
      </c>
      <c r="E107" s="58" t="s">
        <v>209</v>
      </c>
      <c r="F107" s="36" t="s">
        <v>2325</v>
      </c>
      <c r="G107" s="1" t="s">
        <v>343</v>
      </c>
      <c r="H107" s="1" t="s">
        <v>1615</v>
      </c>
      <c r="I107" s="1" t="s">
        <v>1854</v>
      </c>
      <c r="J107" s="6">
        <v>779657</v>
      </c>
      <c r="K107" s="6">
        <v>795314</v>
      </c>
      <c r="L107" s="6">
        <v>831704</v>
      </c>
      <c r="M107" s="1" t="s">
        <v>1834</v>
      </c>
      <c r="N107" s="6">
        <v>0</v>
      </c>
      <c r="O107" s="6">
        <v>395129</v>
      </c>
      <c r="P107" s="17">
        <v>2.2</v>
      </c>
      <c r="Q107" s="59" t="s">
        <v>2556</v>
      </c>
      <c r="R107" s="61">
        <v>395129</v>
      </c>
      <c r="S107" s="63"/>
      <c r="T107" s="52">
        <v>420129</v>
      </c>
      <c r="U107" s="6">
        <v>395129</v>
      </c>
      <c r="V107" s="6">
        <v>395129</v>
      </c>
      <c r="W107" s="6">
        <v>0</v>
      </c>
      <c r="X107" s="6">
        <v>0</v>
      </c>
      <c r="Y107" s="14">
        <v>0</v>
      </c>
      <c r="Z107" s="63"/>
      <c r="AA107" s="52">
        <v>420129</v>
      </c>
      <c r="AB107" s="9">
        <v>0</v>
      </c>
      <c r="AC107" s="91"/>
      <c r="AD107" s="52">
        <v>395129</v>
      </c>
      <c r="AE107" s="6">
        <v>395129</v>
      </c>
      <c r="AF107" s="6">
        <v>0</v>
      </c>
      <c r="AG107" s="6">
        <v>0</v>
      </c>
      <c r="AH107" s="64" t="s">
        <v>2333</v>
      </c>
      <c r="AI107" s="91"/>
      <c r="AJ107" s="24"/>
      <c r="AK107" s="91"/>
      <c r="AL107" s="52">
        <v>395129</v>
      </c>
      <c r="AM107" s="6">
        <v>395129</v>
      </c>
      <c r="AN107" s="6">
        <v>395129</v>
      </c>
      <c r="AO107" s="6">
        <v>0</v>
      </c>
      <c r="AP107" s="6">
        <v>0</v>
      </c>
      <c r="AQ107" s="14">
        <v>0</v>
      </c>
      <c r="AR107" s="37" t="s">
        <v>1028</v>
      </c>
      <c r="AS107" s="133"/>
      <c r="AT107" s="34">
        <v>25000</v>
      </c>
      <c r="AU107" s="34">
        <v>25000</v>
      </c>
      <c r="AV107" s="16" t="s">
        <v>726</v>
      </c>
      <c r="AW107" s="137"/>
      <c r="AX107" s="16" t="s">
        <v>150</v>
      </c>
      <c r="AY107" s="16" t="s">
        <v>1958</v>
      </c>
      <c r="BA107" s="16" t="s">
        <v>27</v>
      </c>
      <c r="BB107" s="142"/>
      <c r="BC107" s="34">
        <v>0</v>
      </c>
    </row>
    <row r="108" spans="1:55" s="16" customFormat="1" ht="63.75">
      <c r="A108" s="57" t="s">
        <v>252</v>
      </c>
      <c r="B108" s="25">
        <v>200003100</v>
      </c>
      <c r="C108" s="1" t="s">
        <v>2447</v>
      </c>
      <c r="D108" s="1" t="s">
        <v>208</v>
      </c>
      <c r="E108" s="58" t="s">
        <v>209</v>
      </c>
      <c r="F108" s="36" t="s">
        <v>869</v>
      </c>
      <c r="G108" s="1" t="s">
        <v>761</v>
      </c>
      <c r="H108" s="1" t="s">
        <v>1615</v>
      </c>
      <c r="I108" s="1" t="s">
        <v>1525</v>
      </c>
      <c r="J108" s="6">
        <v>269609</v>
      </c>
      <c r="K108" s="6">
        <v>283090</v>
      </c>
      <c r="L108" s="6">
        <v>297244</v>
      </c>
      <c r="M108" s="1" t="s">
        <v>2324</v>
      </c>
      <c r="N108" s="6">
        <v>0</v>
      </c>
      <c r="O108" s="6">
        <v>244544</v>
      </c>
      <c r="P108" s="17">
        <v>2.3</v>
      </c>
      <c r="Q108" s="59" t="s">
        <v>1472</v>
      </c>
      <c r="R108" s="61">
        <v>244544</v>
      </c>
      <c r="S108" s="63"/>
      <c r="T108" s="52">
        <v>249000</v>
      </c>
      <c r="U108" s="6">
        <v>200000</v>
      </c>
      <c r="V108" s="6">
        <v>200000</v>
      </c>
      <c r="W108" s="6">
        <v>0</v>
      </c>
      <c r="X108" s="6">
        <v>0</v>
      </c>
      <c r="Y108" s="14">
        <v>0</v>
      </c>
      <c r="Z108" s="63"/>
      <c r="AA108" s="52">
        <v>249000</v>
      </c>
      <c r="AB108" s="9">
        <v>0</v>
      </c>
      <c r="AC108" s="91"/>
      <c r="AD108" s="52">
        <v>200000</v>
      </c>
      <c r="AE108" s="6">
        <v>200000</v>
      </c>
      <c r="AF108" s="6">
        <v>0</v>
      </c>
      <c r="AG108" s="6">
        <v>0</v>
      </c>
      <c r="AH108" s="64" t="s">
        <v>2333</v>
      </c>
      <c r="AI108" s="91"/>
      <c r="AJ108" s="24"/>
      <c r="AK108" s="91"/>
      <c r="AL108" s="52">
        <v>200000</v>
      </c>
      <c r="AM108" s="6">
        <v>200000</v>
      </c>
      <c r="AN108" s="6">
        <v>200000</v>
      </c>
      <c r="AO108" s="6">
        <v>0</v>
      </c>
      <c r="AP108" s="6">
        <v>0</v>
      </c>
      <c r="AQ108" s="14">
        <v>0</v>
      </c>
      <c r="AR108" s="37"/>
      <c r="AS108" s="133"/>
      <c r="AT108" s="34">
        <v>49000</v>
      </c>
      <c r="AU108" s="34">
        <v>49000</v>
      </c>
      <c r="AV108" s="16" t="s">
        <v>726</v>
      </c>
      <c r="AW108" s="137"/>
      <c r="AX108" s="16" t="s">
        <v>150</v>
      </c>
      <c r="AY108" s="16" t="s">
        <v>1958</v>
      </c>
      <c r="BA108" s="16" t="s">
        <v>27</v>
      </c>
      <c r="BB108" s="142"/>
      <c r="BC108" s="34">
        <v>0</v>
      </c>
    </row>
    <row r="109" spans="1:55" s="16" customFormat="1" ht="76.5">
      <c r="A109" s="57" t="s">
        <v>251</v>
      </c>
      <c r="B109" s="25">
        <v>200003800</v>
      </c>
      <c r="C109" s="1" t="s">
        <v>1444</v>
      </c>
      <c r="D109" s="1" t="s">
        <v>208</v>
      </c>
      <c r="E109" s="58" t="s">
        <v>209</v>
      </c>
      <c r="F109" s="36" t="s">
        <v>2004</v>
      </c>
      <c r="G109" s="1" t="s">
        <v>777</v>
      </c>
      <c r="H109" s="1" t="s">
        <v>1615</v>
      </c>
      <c r="I109" s="1" t="s">
        <v>2365</v>
      </c>
      <c r="J109" s="6">
        <v>268675</v>
      </c>
      <c r="K109" s="6">
        <v>225375</v>
      </c>
      <c r="L109" s="6">
        <v>254950</v>
      </c>
      <c r="M109" s="1" t="s">
        <v>1618</v>
      </c>
      <c r="N109" s="6">
        <v>0</v>
      </c>
      <c r="O109" s="6">
        <v>0</v>
      </c>
      <c r="P109" s="17">
        <v>2.3</v>
      </c>
      <c r="Q109" s="59" t="s">
        <v>1326</v>
      </c>
      <c r="R109" s="61">
        <v>0</v>
      </c>
      <c r="S109" s="63"/>
      <c r="T109" s="52">
        <v>30000</v>
      </c>
      <c r="U109" s="6">
        <v>0</v>
      </c>
      <c r="V109" s="6">
        <v>0</v>
      </c>
      <c r="W109" s="6">
        <v>0</v>
      </c>
      <c r="X109" s="6">
        <v>0</v>
      </c>
      <c r="Y109" s="14">
        <v>0</v>
      </c>
      <c r="Z109" s="63"/>
      <c r="AA109" s="52">
        <v>30000</v>
      </c>
      <c r="AB109" s="9">
        <v>0</v>
      </c>
      <c r="AC109" s="91"/>
      <c r="AD109" s="53">
        <v>20000</v>
      </c>
      <c r="AE109" s="6">
        <v>0</v>
      </c>
      <c r="AF109" s="6">
        <v>0</v>
      </c>
      <c r="AG109" s="6">
        <v>0</v>
      </c>
      <c r="AH109" s="64" t="s">
        <v>2333</v>
      </c>
      <c r="AI109" s="91"/>
      <c r="AJ109" s="24" t="s">
        <v>2410</v>
      </c>
      <c r="AK109" s="91"/>
      <c r="AL109" s="52">
        <v>0</v>
      </c>
      <c r="AM109" s="6">
        <v>0</v>
      </c>
      <c r="AN109" s="6">
        <v>0</v>
      </c>
      <c r="AO109" s="6">
        <v>0</v>
      </c>
      <c r="AP109" s="6">
        <v>0</v>
      </c>
      <c r="AQ109" s="14">
        <v>0</v>
      </c>
      <c r="AR109" s="37"/>
      <c r="AS109" s="133"/>
      <c r="AT109" s="34">
        <v>255000</v>
      </c>
      <c r="AU109" s="34">
        <v>230000</v>
      </c>
      <c r="AV109" s="16" t="s">
        <v>726</v>
      </c>
      <c r="AW109" s="137"/>
      <c r="AX109" s="16" t="s">
        <v>150</v>
      </c>
      <c r="AY109" s="16" t="s">
        <v>1958</v>
      </c>
      <c r="BA109" s="16" t="s">
        <v>27</v>
      </c>
      <c r="BB109" s="142"/>
      <c r="BC109" s="34">
        <v>0</v>
      </c>
    </row>
    <row r="110" spans="1:55" s="16" customFormat="1" ht="51">
      <c r="A110" s="57" t="s">
        <v>254</v>
      </c>
      <c r="B110" s="25">
        <v>200203700</v>
      </c>
      <c r="C110" s="1" t="s">
        <v>1210</v>
      </c>
      <c r="D110" s="1" t="s">
        <v>208</v>
      </c>
      <c r="E110" s="58" t="s">
        <v>540</v>
      </c>
      <c r="F110" s="36" t="s">
        <v>2325</v>
      </c>
      <c r="G110" s="1" t="s">
        <v>773</v>
      </c>
      <c r="H110" s="1" t="s">
        <v>1620</v>
      </c>
      <c r="I110" s="1" t="s">
        <v>1839</v>
      </c>
      <c r="J110" s="6">
        <v>294953</v>
      </c>
      <c r="K110" s="6">
        <v>293713</v>
      </c>
      <c r="L110" s="6">
        <v>352316</v>
      </c>
      <c r="M110" s="1" t="s">
        <v>1844</v>
      </c>
      <c r="N110" s="40">
        <v>0</v>
      </c>
      <c r="O110" s="6">
        <v>237000</v>
      </c>
      <c r="P110" s="17">
        <v>3</v>
      </c>
      <c r="Q110" s="59" t="s">
        <v>648</v>
      </c>
      <c r="R110" s="61">
        <v>237000</v>
      </c>
      <c r="S110" s="63"/>
      <c r="T110" s="52">
        <v>233000</v>
      </c>
      <c r="U110" s="6">
        <v>0</v>
      </c>
      <c r="V110" s="6">
        <v>0</v>
      </c>
      <c r="W110" s="6">
        <v>0</v>
      </c>
      <c r="X110" s="6">
        <v>0</v>
      </c>
      <c r="Y110" s="14">
        <v>0</v>
      </c>
      <c r="Z110" s="63"/>
      <c r="AA110" s="52">
        <v>233000</v>
      </c>
      <c r="AB110" s="9">
        <v>0</v>
      </c>
      <c r="AC110" s="91"/>
      <c r="AD110" s="53">
        <v>64000</v>
      </c>
      <c r="AE110" s="6">
        <v>0</v>
      </c>
      <c r="AF110" s="6">
        <v>0</v>
      </c>
      <c r="AG110" s="6">
        <v>0</v>
      </c>
      <c r="AH110" s="64" t="s">
        <v>2333</v>
      </c>
      <c r="AI110" s="91"/>
      <c r="AJ110" s="24" t="s">
        <v>2410</v>
      </c>
      <c r="AK110" s="91"/>
      <c r="AL110" s="52">
        <v>0</v>
      </c>
      <c r="AM110" s="6">
        <v>0</v>
      </c>
      <c r="AN110" s="6">
        <v>0</v>
      </c>
      <c r="AO110" s="6">
        <v>0</v>
      </c>
      <c r="AP110" s="6">
        <v>0</v>
      </c>
      <c r="AQ110" s="14">
        <v>0</v>
      </c>
      <c r="AR110" s="37"/>
      <c r="AS110" s="133"/>
      <c r="AT110" s="34">
        <v>169000</v>
      </c>
      <c r="AU110" s="34">
        <v>233000</v>
      </c>
      <c r="AV110" s="16" t="s">
        <v>726</v>
      </c>
      <c r="AW110" s="137"/>
      <c r="AX110" s="16" t="s">
        <v>150</v>
      </c>
      <c r="AY110" s="16" t="s">
        <v>1958</v>
      </c>
      <c r="BA110" s="16" t="s">
        <v>27</v>
      </c>
      <c r="BB110" s="142"/>
      <c r="BC110" s="34">
        <v>0</v>
      </c>
    </row>
    <row r="111" spans="1:55" s="16" customFormat="1" ht="76.5">
      <c r="A111" s="57" t="s">
        <v>254</v>
      </c>
      <c r="B111" s="25">
        <v>199402600</v>
      </c>
      <c r="C111" s="1" t="s">
        <v>318</v>
      </c>
      <c r="D111" s="1" t="s">
        <v>208</v>
      </c>
      <c r="E111" s="58" t="s">
        <v>209</v>
      </c>
      <c r="F111" s="36" t="s">
        <v>2325</v>
      </c>
      <c r="G111" s="1" t="s">
        <v>780</v>
      </c>
      <c r="H111" s="1" t="s">
        <v>1615</v>
      </c>
      <c r="I111" s="1" t="s">
        <v>1839</v>
      </c>
      <c r="J111" s="6">
        <v>528041</v>
      </c>
      <c r="K111" s="6">
        <v>507930</v>
      </c>
      <c r="L111" s="6">
        <v>533161</v>
      </c>
      <c r="M111" s="1" t="s">
        <v>78</v>
      </c>
      <c r="N111" s="6">
        <v>0</v>
      </c>
      <c r="O111" s="6">
        <v>501090</v>
      </c>
      <c r="P111" s="17">
        <v>3</v>
      </c>
      <c r="Q111" s="59" t="s">
        <v>2555</v>
      </c>
      <c r="R111" s="61">
        <v>501090</v>
      </c>
      <c r="S111" s="63"/>
      <c r="T111" s="52">
        <v>296000</v>
      </c>
      <c r="U111" s="6">
        <v>0</v>
      </c>
      <c r="V111" s="6">
        <v>0</v>
      </c>
      <c r="W111" s="6">
        <v>0</v>
      </c>
      <c r="X111" s="6">
        <v>0</v>
      </c>
      <c r="Y111" s="14">
        <v>0</v>
      </c>
      <c r="Z111" s="63"/>
      <c r="AA111" s="52">
        <v>296000</v>
      </c>
      <c r="AB111" s="9">
        <v>0</v>
      </c>
      <c r="AC111" s="91"/>
      <c r="AD111" s="53">
        <v>175000</v>
      </c>
      <c r="AE111" s="6">
        <v>0</v>
      </c>
      <c r="AF111" s="6">
        <v>0</v>
      </c>
      <c r="AG111" s="6">
        <v>0</v>
      </c>
      <c r="AH111" s="64" t="s">
        <v>2333</v>
      </c>
      <c r="AI111" s="91"/>
      <c r="AJ111" s="24" t="s">
        <v>2410</v>
      </c>
      <c r="AK111" s="91"/>
      <c r="AL111" s="52">
        <v>0</v>
      </c>
      <c r="AM111" s="6">
        <v>0</v>
      </c>
      <c r="AN111" s="6">
        <v>0</v>
      </c>
      <c r="AO111" s="6">
        <v>0</v>
      </c>
      <c r="AP111" s="6">
        <v>0</v>
      </c>
      <c r="AQ111" s="14">
        <v>0</v>
      </c>
      <c r="AR111" s="37"/>
      <c r="AS111" s="133"/>
      <c r="AT111" s="34">
        <v>220000</v>
      </c>
      <c r="AU111" s="34">
        <v>395000</v>
      </c>
      <c r="AV111" s="16" t="s">
        <v>726</v>
      </c>
      <c r="AW111" s="137"/>
      <c r="AX111" s="16" t="s">
        <v>150</v>
      </c>
      <c r="AY111" s="16" t="s">
        <v>1958</v>
      </c>
      <c r="BA111" s="16" t="s">
        <v>27</v>
      </c>
      <c r="BB111" s="142"/>
      <c r="BC111" s="34">
        <v>0</v>
      </c>
    </row>
    <row r="112" spans="1:55" s="16" customFormat="1" ht="76.5">
      <c r="A112" s="57" t="s">
        <v>252</v>
      </c>
      <c r="B112" s="20">
        <v>200739200</v>
      </c>
      <c r="C112" s="17" t="s">
        <v>1624</v>
      </c>
      <c r="D112" s="17" t="s">
        <v>205</v>
      </c>
      <c r="E112" s="58"/>
      <c r="F112" s="36"/>
      <c r="G112" s="1"/>
      <c r="H112" s="1" t="s">
        <v>1615</v>
      </c>
      <c r="I112" s="17" t="s">
        <v>1818</v>
      </c>
      <c r="J112" s="6">
        <v>0</v>
      </c>
      <c r="K112" s="6">
        <v>0</v>
      </c>
      <c r="L112" s="6">
        <v>0</v>
      </c>
      <c r="M112" s="17">
        <v>0</v>
      </c>
      <c r="N112" s="40">
        <v>0</v>
      </c>
      <c r="O112" s="40">
        <v>0</v>
      </c>
      <c r="P112" s="17">
        <v>0</v>
      </c>
      <c r="Q112" s="59">
        <v>0</v>
      </c>
      <c r="R112" s="61">
        <v>0</v>
      </c>
      <c r="S112" s="63"/>
      <c r="T112" s="52">
        <v>285000</v>
      </c>
      <c r="U112" s="6">
        <v>0</v>
      </c>
      <c r="V112" s="6">
        <v>0</v>
      </c>
      <c r="W112" s="6">
        <v>0</v>
      </c>
      <c r="X112" s="6">
        <v>0</v>
      </c>
      <c r="Y112" s="14">
        <v>0</v>
      </c>
      <c r="Z112" s="63"/>
      <c r="AA112" s="52">
        <v>285000</v>
      </c>
      <c r="AB112" s="9">
        <v>0</v>
      </c>
      <c r="AC112" s="91"/>
      <c r="AD112" s="52">
        <v>0</v>
      </c>
      <c r="AE112" s="6">
        <v>0</v>
      </c>
      <c r="AF112" s="6">
        <v>0</v>
      </c>
      <c r="AG112" s="6">
        <v>0</v>
      </c>
      <c r="AH112" s="64" t="s">
        <v>2333</v>
      </c>
      <c r="AI112" s="91"/>
      <c r="AJ112" s="24" t="s">
        <v>2411</v>
      </c>
      <c r="AK112" s="91"/>
      <c r="AL112" s="52"/>
      <c r="AM112" s="6"/>
      <c r="AN112" s="6"/>
      <c r="AO112" s="6"/>
      <c r="AP112" s="6"/>
      <c r="AQ112" s="14"/>
      <c r="AR112" s="37"/>
      <c r="AS112" s="133"/>
      <c r="AT112" s="34">
        <v>550000</v>
      </c>
      <c r="AU112" s="34">
        <v>566500</v>
      </c>
      <c r="AV112" s="16" t="s">
        <v>967</v>
      </c>
      <c r="AW112" s="150"/>
      <c r="AX112" s="16" t="s">
        <v>150</v>
      </c>
      <c r="AZ112" s="142"/>
      <c r="BA112" s="142"/>
      <c r="BC112" s="34">
        <v>566500</v>
      </c>
    </row>
    <row r="113" spans="1:55" s="16" customFormat="1" ht="76.5">
      <c r="A113" s="57" t="s">
        <v>252</v>
      </c>
      <c r="B113" s="25">
        <v>200205400</v>
      </c>
      <c r="C113" s="1" t="s">
        <v>296</v>
      </c>
      <c r="D113" s="1" t="s">
        <v>1055</v>
      </c>
      <c r="E113" s="58" t="s">
        <v>214</v>
      </c>
      <c r="F113" s="36" t="s">
        <v>1829</v>
      </c>
      <c r="G113" s="1" t="s">
        <v>774</v>
      </c>
      <c r="H113" s="1" t="s">
        <v>1615</v>
      </c>
      <c r="I113" s="1" t="s">
        <v>1616</v>
      </c>
      <c r="J113" s="6">
        <v>392575.26</v>
      </c>
      <c r="K113" s="6">
        <v>399703.29</v>
      </c>
      <c r="L113" s="6">
        <v>376782.94</v>
      </c>
      <c r="M113" s="1" t="s">
        <v>78</v>
      </c>
      <c r="N113" s="40">
        <v>0</v>
      </c>
      <c r="O113" s="6">
        <v>128400</v>
      </c>
      <c r="P113" s="17">
        <v>2.3</v>
      </c>
      <c r="Q113" s="59" t="s">
        <v>1473</v>
      </c>
      <c r="R113" s="61">
        <v>128400</v>
      </c>
      <c r="S113" s="63"/>
      <c r="T113" s="52">
        <v>182974</v>
      </c>
      <c r="U113" s="6">
        <v>0</v>
      </c>
      <c r="V113" s="6">
        <v>0</v>
      </c>
      <c r="W113" s="6">
        <v>0</v>
      </c>
      <c r="X113" s="6">
        <v>0</v>
      </c>
      <c r="Y113" s="14">
        <v>0</v>
      </c>
      <c r="Z113" s="63"/>
      <c r="AA113" s="52">
        <v>182974</v>
      </c>
      <c r="AB113" s="9">
        <v>0</v>
      </c>
      <c r="AC113" s="91"/>
      <c r="AD113" s="53">
        <v>49000</v>
      </c>
      <c r="AE113" s="6">
        <v>0</v>
      </c>
      <c r="AF113" s="6">
        <v>0</v>
      </c>
      <c r="AG113" s="6">
        <v>0</v>
      </c>
      <c r="AH113" s="64" t="s">
        <v>1387</v>
      </c>
      <c r="AI113" s="91"/>
      <c r="AJ113" s="24" t="s">
        <v>2410</v>
      </c>
      <c r="AK113" s="91"/>
      <c r="AL113" s="52">
        <v>0</v>
      </c>
      <c r="AM113" s="6">
        <v>0</v>
      </c>
      <c r="AN113" s="6">
        <v>0</v>
      </c>
      <c r="AO113" s="6">
        <v>0</v>
      </c>
      <c r="AP113" s="6">
        <v>0</v>
      </c>
      <c r="AQ113" s="14">
        <v>0</v>
      </c>
      <c r="AR113" s="37"/>
      <c r="AS113" s="133"/>
      <c r="AT113" s="34">
        <v>343575.26</v>
      </c>
      <c r="AU113" s="34">
        <v>392575.26</v>
      </c>
      <c r="AV113" s="16" t="s">
        <v>967</v>
      </c>
      <c r="AW113" s="150"/>
      <c r="AX113" s="16" t="s">
        <v>150</v>
      </c>
      <c r="BC113" s="34">
        <v>392575.26</v>
      </c>
    </row>
    <row r="114" spans="1:56" s="16" customFormat="1" ht="51">
      <c r="A114" s="57" t="s">
        <v>254</v>
      </c>
      <c r="B114" s="25">
        <v>199703800</v>
      </c>
      <c r="C114" s="1" t="s">
        <v>2149</v>
      </c>
      <c r="D114" s="1" t="s">
        <v>205</v>
      </c>
      <c r="E114" s="58" t="s">
        <v>1499</v>
      </c>
      <c r="F114" s="36" t="s">
        <v>1797</v>
      </c>
      <c r="G114" s="1" t="s">
        <v>609</v>
      </c>
      <c r="H114" s="1" t="s">
        <v>1615</v>
      </c>
      <c r="I114" s="1" t="s">
        <v>1821</v>
      </c>
      <c r="J114" s="6">
        <v>339525</v>
      </c>
      <c r="K114" s="6">
        <v>354522</v>
      </c>
      <c r="L114" s="6">
        <v>362233</v>
      </c>
      <c r="M114" s="1" t="s">
        <v>1844</v>
      </c>
      <c r="N114" s="6">
        <v>0</v>
      </c>
      <c r="O114" s="6">
        <v>308447</v>
      </c>
      <c r="P114" s="17">
        <v>2.3</v>
      </c>
      <c r="Q114" s="59" t="s">
        <v>1323</v>
      </c>
      <c r="R114" s="61">
        <v>308447</v>
      </c>
      <c r="S114" s="63"/>
      <c r="T114" s="52">
        <v>421000</v>
      </c>
      <c r="U114" s="6">
        <v>65000</v>
      </c>
      <c r="V114" s="6">
        <v>65000</v>
      </c>
      <c r="W114" s="6">
        <v>0</v>
      </c>
      <c r="X114" s="6">
        <v>0</v>
      </c>
      <c r="Y114" s="14">
        <v>0</v>
      </c>
      <c r="Z114" s="63"/>
      <c r="AA114" s="52">
        <v>421000</v>
      </c>
      <c r="AB114" s="9">
        <v>0</v>
      </c>
      <c r="AC114" s="91"/>
      <c r="AD114" s="52">
        <v>65000</v>
      </c>
      <c r="AE114" s="6">
        <v>65000</v>
      </c>
      <c r="AF114" s="6">
        <v>0</v>
      </c>
      <c r="AG114" s="6">
        <v>0</v>
      </c>
      <c r="AH114" s="64" t="s">
        <v>2333</v>
      </c>
      <c r="AI114" s="91"/>
      <c r="AJ114" s="24"/>
      <c r="AK114" s="91"/>
      <c r="AL114" s="52">
        <v>65000</v>
      </c>
      <c r="AM114" s="6">
        <v>65000</v>
      </c>
      <c r="AN114" s="6">
        <v>65000</v>
      </c>
      <c r="AO114" s="6">
        <v>0</v>
      </c>
      <c r="AP114" s="6">
        <v>0</v>
      </c>
      <c r="AQ114" s="14">
        <v>0</v>
      </c>
      <c r="AR114" s="37" t="s">
        <v>1324</v>
      </c>
      <c r="AS114" s="133"/>
      <c r="AT114" s="34">
        <v>252700</v>
      </c>
      <c r="AU114" s="34">
        <v>262231</v>
      </c>
      <c r="AV114" s="16" t="s">
        <v>967</v>
      </c>
      <c r="AW114" s="137"/>
      <c r="AX114" s="16" t="s">
        <v>150</v>
      </c>
      <c r="BC114" s="34">
        <v>262231</v>
      </c>
      <c r="BD114" s="142">
        <f>SUM(BC112:BC114)</f>
        <v>1221306.26</v>
      </c>
    </row>
    <row r="115" spans="1:55" s="16" customFormat="1" ht="51">
      <c r="A115" s="57" t="s">
        <v>252</v>
      </c>
      <c r="B115" s="25">
        <v>199206200</v>
      </c>
      <c r="C115" s="1" t="s">
        <v>2350</v>
      </c>
      <c r="D115" s="1" t="s">
        <v>1494</v>
      </c>
      <c r="E115" s="58" t="s">
        <v>209</v>
      </c>
      <c r="F115" s="36" t="s">
        <v>1861</v>
      </c>
      <c r="G115" s="1" t="s">
        <v>660</v>
      </c>
      <c r="H115" s="1" t="s">
        <v>1615</v>
      </c>
      <c r="I115" s="1" t="s">
        <v>2365</v>
      </c>
      <c r="J115" s="6">
        <v>1575163</v>
      </c>
      <c r="K115" s="6">
        <v>1623313</v>
      </c>
      <c r="L115" s="6">
        <v>1673842</v>
      </c>
      <c r="M115" s="1" t="s">
        <v>2324</v>
      </c>
      <c r="N115" s="6">
        <v>0</v>
      </c>
      <c r="O115" s="6">
        <v>1514545</v>
      </c>
      <c r="P115" s="17">
        <v>2.3</v>
      </c>
      <c r="Q115" s="59" t="s">
        <v>2015</v>
      </c>
      <c r="R115" s="61">
        <v>1514545</v>
      </c>
      <c r="S115" s="63"/>
      <c r="T115" s="52">
        <v>775000</v>
      </c>
      <c r="U115" s="6">
        <v>750000</v>
      </c>
      <c r="V115" s="6">
        <v>750000</v>
      </c>
      <c r="W115" s="6">
        <v>0</v>
      </c>
      <c r="X115" s="6">
        <v>0</v>
      </c>
      <c r="Y115" s="14">
        <v>0</v>
      </c>
      <c r="Z115" s="63"/>
      <c r="AA115" s="52">
        <v>775000</v>
      </c>
      <c r="AB115" s="9">
        <v>0</v>
      </c>
      <c r="AC115" s="91"/>
      <c r="AD115" s="52">
        <v>750000</v>
      </c>
      <c r="AE115" s="6">
        <v>750000</v>
      </c>
      <c r="AF115" s="6">
        <v>0</v>
      </c>
      <c r="AG115" s="6">
        <v>0</v>
      </c>
      <c r="AH115" s="64" t="s">
        <v>2333</v>
      </c>
      <c r="AI115" s="91"/>
      <c r="AJ115" s="24"/>
      <c r="AK115" s="91"/>
      <c r="AL115" s="52">
        <v>0</v>
      </c>
      <c r="AM115" s="6">
        <v>0</v>
      </c>
      <c r="AN115" s="6">
        <v>0</v>
      </c>
      <c r="AO115" s="6">
        <v>0</v>
      </c>
      <c r="AP115" s="6">
        <v>0</v>
      </c>
      <c r="AQ115" s="14">
        <v>0</v>
      </c>
      <c r="AR115" s="37" t="s">
        <v>2016</v>
      </c>
      <c r="AS115" s="133"/>
      <c r="AT115" s="34">
        <v>0</v>
      </c>
      <c r="AU115" s="34">
        <v>0</v>
      </c>
      <c r="AW115" s="137"/>
      <c r="AX115" s="16" t="s">
        <v>150</v>
      </c>
      <c r="AZ115" s="142"/>
      <c r="BA115" s="16" t="s">
        <v>21</v>
      </c>
      <c r="BC115" s="34">
        <v>0</v>
      </c>
    </row>
    <row r="116" spans="1:55" s="16" customFormat="1" ht="51">
      <c r="A116" s="57" t="s">
        <v>252</v>
      </c>
      <c r="B116" s="25">
        <v>199705600</v>
      </c>
      <c r="C116" s="1" t="s">
        <v>1063</v>
      </c>
      <c r="D116" s="1" t="s">
        <v>1494</v>
      </c>
      <c r="E116" s="58" t="s">
        <v>1487</v>
      </c>
      <c r="F116" s="36" t="s">
        <v>1832</v>
      </c>
      <c r="G116" s="1" t="s">
        <v>776</v>
      </c>
      <c r="H116" s="1" t="s">
        <v>1615</v>
      </c>
      <c r="I116" s="1" t="s">
        <v>1858</v>
      </c>
      <c r="J116" s="6">
        <v>559671</v>
      </c>
      <c r="K116" s="6">
        <v>1076040</v>
      </c>
      <c r="L116" s="6">
        <v>1067747</v>
      </c>
      <c r="M116" s="1" t="s">
        <v>2324</v>
      </c>
      <c r="N116" s="6">
        <v>0</v>
      </c>
      <c r="O116" s="6">
        <v>397414</v>
      </c>
      <c r="P116" s="17">
        <v>2.2</v>
      </c>
      <c r="Q116" s="59" t="s">
        <v>2558</v>
      </c>
      <c r="R116" s="61">
        <v>397414</v>
      </c>
      <c r="S116" s="63"/>
      <c r="T116" s="52">
        <v>261000</v>
      </c>
      <c r="U116" s="6">
        <v>0</v>
      </c>
      <c r="V116" s="6">
        <v>0</v>
      </c>
      <c r="W116" s="6">
        <v>0</v>
      </c>
      <c r="X116" s="6">
        <v>0</v>
      </c>
      <c r="Y116" s="14">
        <v>0</v>
      </c>
      <c r="Z116" s="63"/>
      <c r="AA116" s="52">
        <v>261000</v>
      </c>
      <c r="AB116" s="9">
        <v>0</v>
      </c>
      <c r="AC116" s="91"/>
      <c r="AD116" s="53">
        <v>65000</v>
      </c>
      <c r="AE116" s="6">
        <v>0</v>
      </c>
      <c r="AF116" s="6">
        <v>0</v>
      </c>
      <c r="AG116" s="6">
        <v>0</v>
      </c>
      <c r="AH116" s="64" t="s">
        <v>2333</v>
      </c>
      <c r="AI116" s="91"/>
      <c r="AJ116" s="24" t="s">
        <v>2410</v>
      </c>
      <c r="AK116" s="91"/>
      <c r="AL116" s="52">
        <v>0</v>
      </c>
      <c r="AM116" s="6">
        <v>0</v>
      </c>
      <c r="AN116" s="6">
        <v>0</v>
      </c>
      <c r="AO116" s="6">
        <v>0</v>
      </c>
      <c r="AP116" s="6">
        <v>0</v>
      </c>
      <c r="AQ116" s="14">
        <v>0</v>
      </c>
      <c r="AR116" s="37"/>
      <c r="AS116" s="133"/>
      <c r="AT116" s="34">
        <v>332414</v>
      </c>
      <c r="AU116" s="34">
        <v>397414</v>
      </c>
      <c r="AV116" s="16" t="s">
        <v>731</v>
      </c>
      <c r="AW116" s="137"/>
      <c r="AX116" s="16" t="s">
        <v>150</v>
      </c>
      <c r="AZ116" s="142"/>
      <c r="BA116" s="16" t="s">
        <v>21</v>
      </c>
      <c r="BC116" s="34">
        <v>0</v>
      </c>
    </row>
    <row r="117" spans="1:55" s="16" customFormat="1" ht="63.75">
      <c r="A117" s="57" t="s">
        <v>251</v>
      </c>
      <c r="B117" s="25">
        <v>199604000</v>
      </c>
      <c r="C117" s="1" t="s">
        <v>519</v>
      </c>
      <c r="D117" s="1" t="s">
        <v>1494</v>
      </c>
      <c r="E117" s="58" t="s">
        <v>520</v>
      </c>
      <c r="F117" s="36" t="s">
        <v>2294</v>
      </c>
      <c r="G117" s="1" t="s">
        <v>779</v>
      </c>
      <c r="H117" s="1" t="s">
        <v>1615</v>
      </c>
      <c r="I117" s="1" t="s">
        <v>2605</v>
      </c>
      <c r="J117" s="6">
        <v>3500944.7</v>
      </c>
      <c r="K117" s="6">
        <v>2962227.7</v>
      </c>
      <c r="L117" s="6">
        <v>2884221.6</v>
      </c>
      <c r="M117" s="1" t="s">
        <v>1844</v>
      </c>
      <c r="N117" s="6">
        <v>0</v>
      </c>
      <c r="O117" s="6">
        <v>2288859</v>
      </c>
      <c r="P117" s="17">
        <v>2.3</v>
      </c>
      <c r="Q117" s="59" t="s">
        <v>1339</v>
      </c>
      <c r="R117" s="61">
        <v>2288859</v>
      </c>
      <c r="S117" s="63"/>
      <c r="T117" s="52">
        <v>1001000</v>
      </c>
      <c r="U117" s="6">
        <v>0</v>
      </c>
      <c r="V117" s="6">
        <v>0</v>
      </c>
      <c r="W117" s="6">
        <v>0</v>
      </c>
      <c r="X117" s="6">
        <v>0</v>
      </c>
      <c r="Y117" s="14">
        <v>0</v>
      </c>
      <c r="Z117" s="63"/>
      <c r="AA117" s="52">
        <v>1001000</v>
      </c>
      <c r="AB117" s="9">
        <v>0</v>
      </c>
      <c r="AC117" s="91"/>
      <c r="AD117" s="53">
        <v>900000</v>
      </c>
      <c r="AE117" s="6">
        <v>0</v>
      </c>
      <c r="AF117" s="6">
        <v>0</v>
      </c>
      <c r="AG117" s="6">
        <v>0</v>
      </c>
      <c r="AH117" s="64" t="s">
        <v>2333</v>
      </c>
      <c r="AI117" s="91"/>
      <c r="AJ117" s="24" t="s">
        <v>2410</v>
      </c>
      <c r="AK117" s="91"/>
      <c r="AL117" s="52">
        <v>0</v>
      </c>
      <c r="AM117" s="6">
        <v>0</v>
      </c>
      <c r="AN117" s="6">
        <v>0</v>
      </c>
      <c r="AO117" s="6">
        <v>0</v>
      </c>
      <c r="AP117" s="6">
        <v>0</v>
      </c>
      <c r="AQ117" s="14">
        <v>0</v>
      </c>
      <c r="AR117" s="37"/>
      <c r="AS117" s="133"/>
      <c r="AT117" s="34">
        <v>1001000</v>
      </c>
      <c r="AU117" s="34">
        <v>1001000</v>
      </c>
      <c r="AV117" s="16" t="s">
        <v>731</v>
      </c>
      <c r="AW117" s="137"/>
      <c r="AX117" s="16" t="s">
        <v>150</v>
      </c>
      <c r="BA117" s="16" t="s">
        <v>21</v>
      </c>
      <c r="BC117" s="34">
        <v>0</v>
      </c>
    </row>
    <row r="118" spans="1:55" s="16" customFormat="1" ht="51">
      <c r="A118" s="57" t="s">
        <v>252</v>
      </c>
      <c r="B118" s="25">
        <v>199603501</v>
      </c>
      <c r="C118" s="1" t="s">
        <v>1051</v>
      </c>
      <c r="D118" s="1" t="s">
        <v>1494</v>
      </c>
      <c r="E118" s="58" t="s">
        <v>209</v>
      </c>
      <c r="F118" s="36" t="s">
        <v>1861</v>
      </c>
      <c r="G118" s="1" t="s">
        <v>778</v>
      </c>
      <c r="H118" s="1" t="s">
        <v>1615</v>
      </c>
      <c r="I118" s="1" t="s">
        <v>2365</v>
      </c>
      <c r="J118" s="6">
        <v>1074742.11</v>
      </c>
      <c r="K118" s="6">
        <v>1140150.7</v>
      </c>
      <c r="L118" s="6">
        <v>1211446.14</v>
      </c>
      <c r="M118" s="1" t="s">
        <v>2324</v>
      </c>
      <c r="N118" s="6">
        <v>0</v>
      </c>
      <c r="O118" s="6">
        <v>388600</v>
      </c>
      <c r="P118" s="17">
        <v>2.3</v>
      </c>
      <c r="Q118" s="59" t="s">
        <v>2017</v>
      </c>
      <c r="R118" s="61">
        <v>388600</v>
      </c>
      <c r="S118" s="63"/>
      <c r="T118" s="52">
        <v>1016457</v>
      </c>
      <c r="U118" s="6">
        <v>0</v>
      </c>
      <c r="V118" s="6">
        <v>0</v>
      </c>
      <c r="W118" s="6">
        <v>0</v>
      </c>
      <c r="X118" s="6">
        <v>0</v>
      </c>
      <c r="Y118" s="14">
        <v>0</v>
      </c>
      <c r="Z118" s="63"/>
      <c r="AA118" s="52">
        <v>1016457</v>
      </c>
      <c r="AB118" s="9">
        <v>0</v>
      </c>
      <c r="AC118" s="91"/>
      <c r="AD118" s="53">
        <v>115000</v>
      </c>
      <c r="AE118" s="6">
        <v>0</v>
      </c>
      <c r="AF118" s="6">
        <v>0</v>
      </c>
      <c r="AG118" s="6">
        <v>0</v>
      </c>
      <c r="AH118" s="64" t="s">
        <v>2333</v>
      </c>
      <c r="AI118" s="91"/>
      <c r="AJ118" s="24" t="s">
        <v>2410</v>
      </c>
      <c r="AK118" s="91"/>
      <c r="AL118" s="52">
        <v>0</v>
      </c>
      <c r="AM118" s="6">
        <v>0</v>
      </c>
      <c r="AN118" s="6">
        <v>0</v>
      </c>
      <c r="AO118" s="6">
        <v>0</v>
      </c>
      <c r="AP118" s="6">
        <v>0</v>
      </c>
      <c r="AQ118" s="14">
        <v>0</v>
      </c>
      <c r="AR118" s="37" t="s">
        <v>1856</v>
      </c>
      <c r="AS118" s="133"/>
      <c r="AT118" s="34">
        <v>971458</v>
      </c>
      <c r="AU118" s="34">
        <v>1086458</v>
      </c>
      <c r="AV118" s="16" t="s">
        <v>731</v>
      </c>
      <c r="AW118" s="137"/>
      <c r="AX118" s="16" t="s">
        <v>150</v>
      </c>
      <c r="BA118" s="16" t="s">
        <v>21</v>
      </c>
      <c r="BC118" s="34">
        <v>0</v>
      </c>
    </row>
    <row r="119" spans="1:55" s="16" customFormat="1" ht="127.5">
      <c r="A119" s="57" t="s">
        <v>252</v>
      </c>
      <c r="B119" s="25">
        <v>198812025</v>
      </c>
      <c r="C119" s="1" t="s">
        <v>91</v>
      </c>
      <c r="D119" s="1" t="s">
        <v>1494</v>
      </c>
      <c r="E119" s="58" t="s">
        <v>209</v>
      </c>
      <c r="F119" s="36" t="s">
        <v>1861</v>
      </c>
      <c r="G119" s="1" t="s">
        <v>1193</v>
      </c>
      <c r="H119" s="1" t="s">
        <v>1615</v>
      </c>
      <c r="I119" s="1" t="s">
        <v>1580</v>
      </c>
      <c r="J119" s="6">
        <v>1237239</v>
      </c>
      <c r="K119" s="6">
        <v>1268041</v>
      </c>
      <c r="L119" s="6">
        <v>2284582</v>
      </c>
      <c r="M119" s="1" t="s">
        <v>1844</v>
      </c>
      <c r="N119" s="6">
        <v>0</v>
      </c>
      <c r="O119" s="6">
        <v>1124731</v>
      </c>
      <c r="P119" s="17">
        <v>2.1</v>
      </c>
      <c r="Q119" s="59" t="s">
        <v>1325</v>
      </c>
      <c r="R119" s="61">
        <v>1124731</v>
      </c>
      <c r="S119" s="63"/>
      <c r="T119" s="52">
        <v>454000</v>
      </c>
      <c r="U119" s="6">
        <v>0</v>
      </c>
      <c r="V119" s="6">
        <v>0</v>
      </c>
      <c r="W119" s="6">
        <v>0</v>
      </c>
      <c r="X119" s="6">
        <v>0</v>
      </c>
      <c r="Y119" s="14">
        <v>0</v>
      </c>
      <c r="Z119" s="63"/>
      <c r="AA119" s="52">
        <v>454000</v>
      </c>
      <c r="AB119" s="9">
        <v>0</v>
      </c>
      <c r="AC119" s="91"/>
      <c r="AD119" s="53">
        <v>267000</v>
      </c>
      <c r="AE119" s="6">
        <v>0</v>
      </c>
      <c r="AF119" s="6">
        <v>0</v>
      </c>
      <c r="AG119" s="6">
        <v>0</v>
      </c>
      <c r="AH119" s="64" t="s">
        <v>2333</v>
      </c>
      <c r="AI119" s="91"/>
      <c r="AJ119" s="24" t="s">
        <v>2410</v>
      </c>
      <c r="AK119" s="91"/>
      <c r="AL119" s="52">
        <v>266666</v>
      </c>
      <c r="AM119" s="6">
        <v>266666</v>
      </c>
      <c r="AN119" s="6">
        <v>266666</v>
      </c>
      <c r="AO119" s="6">
        <v>0</v>
      </c>
      <c r="AP119" s="6">
        <v>0</v>
      </c>
      <c r="AQ119" s="14">
        <v>0</v>
      </c>
      <c r="AR119" s="37" t="s">
        <v>2014</v>
      </c>
      <c r="AS119" s="133"/>
      <c r="AT119" s="34">
        <v>970239</v>
      </c>
      <c r="AU119" s="34">
        <v>1237239</v>
      </c>
      <c r="AV119" s="16" t="s">
        <v>731</v>
      </c>
      <c r="AW119" s="137"/>
      <c r="AX119" s="16" t="s">
        <v>150</v>
      </c>
      <c r="BA119" s="16" t="s">
        <v>21</v>
      </c>
      <c r="BC119" s="34">
        <v>0</v>
      </c>
    </row>
    <row r="120" spans="1:55" s="16" customFormat="1" ht="76.5">
      <c r="A120" s="57" t="s">
        <v>254</v>
      </c>
      <c r="B120" s="25">
        <v>200725200</v>
      </c>
      <c r="C120" s="1" t="s">
        <v>2438</v>
      </c>
      <c r="D120" s="1" t="s">
        <v>208</v>
      </c>
      <c r="E120" s="58" t="s">
        <v>540</v>
      </c>
      <c r="F120" s="36" t="s">
        <v>1842</v>
      </c>
      <c r="G120" s="1" t="s">
        <v>1196</v>
      </c>
      <c r="H120" s="1" t="s">
        <v>1615</v>
      </c>
      <c r="I120" s="17" t="s">
        <v>2133</v>
      </c>
      <c r="J120" s="6">
        <v>226306</v>
      </c>
      <c r="K120" s="6">
        <v>195372</v>
      </c>
      <c r="L120" s="6">
        <v>178888.33</v>
      </c>
      <c r="M120" s="1" t="s">
        <v>1844</v>
      </c>
      <c r="N120" s="40">
        <v>0</v>
      </c>
      <c r="O120" s="40">
        <v>0</v>
      </c>
      <c r="P120" s="17">
        <v>2.2</v>
      </c>
      <c r="Q120" s="59" t="s">
        <v>649</v>
      </c>
      <c r="R120" s="61">
        <v>0</v>
      </c>
      <c r="S120" s="63"/>
      <c r="T120" s="52">
        <v>77000</v>
      </c>
      <c r="U120" s="6">
        <v>0</v>
      </c>
      <c r="V120" s="6">
        <v>0</v>
      </c>
      <c r="W120" s="6">
        <v>0</v>
      </c>
      <c r="X120" s="6">
        <v>0</v>
      </c>
      <c r="Y120" s="14">
        <v>0</v>
      </c>
      <c r="Z120" s="63"/>
      <c r="AA120" s="52">
        <v>77000</v>
      </c>
      <c r="AB120" s="9">
        <v>0</v>
      </c>
      <c r="AC120" s="91"/>
      <c r="AD120" s="52">
        <v>0</v>
      </c>
      <c r="AE120" s="6">
        <v>0</v>
      </c>
      <c r="AF120" s="6">
        <v>0</v>
      </c>
      <c r="AG120" s="6">
        <v>0</v>
      </c>
      <c r="AH120" s="64" t="s">
        <v>2333</v>
      </c>
      <c r="AI120" s="91"/>
      <c r="AJ120" s="24" t="s">
        <v>2411</v>
      </c>
      <c r="AK120" s="91"/>
      <c r="AL120" s="52">
        <v>0</v>
      </c>
      <c r="AM120" s="6">
        <v>0</v>
      </c>
      <c r="AN120" s="6">
        <v>0</v>
      </c>
      <c r="AO120" s="6">
        <v>0</v>
      </c>
      <c r="AP120" s="6">
        <v>0</v>
      </c>
      <c r="AQ120" s="14">
        <v>0</v>
      </c>
      <c r="AR120" s="37"/>
      <c r="AS120" s="133"/>
      <c r="AT120" s="34">
        <v>77000</v>
      </c>
      <c r="AU120" s="34">
        <v>77000</v>
      </c>
      <c r="AV120" s="16" t="s">
        <v>726</v>
      </c>
      <c r="AW120" s="137"/>
      <c r="AX120" s="16" t="s">
        <v>150</v>
      </c>
      <c r="BA120" s="16" t="s">
        <v>27</v>
      </c>
      <c r="BC120" s="34">
        <v>0</v>
      </c>
    </row>
    <row r="121" spans="1:55" s="16" customFormat="1" ht="76.5">
      <c r="A121" s="57" t="s">
        <v>252</v>
      </c>
      <c r="B121" s="20">
        <v>200739000</v>
      </c>
      <c r="C121" s="17" t="s">
        <v>1624</v>
      </c>
      <c r="D121" s="17" t="s">
        <v>208</v>
      </c>
      <c r="E121" s="58" t="s">
        <v>209</v>
      </c>
      <c r="F121" s="36"/>
      <c r="G121" s="1"/>
      <c r="H121" s="1" t="s">
        <v>1615</v>
      </c>
      <c r="I121" s="17" t="s">
        <v>1818</v>
      </c>
      <c r="J121" s="6">
        <v>0</v>
      </c>
      <c r="K121" s="6">
        <v>0</v>
      </c>
      <c r="L121" s="6">
        <v>0</v>
      </c>
      <c r="M121" s="17">
        <v>0</v>
      </c>
      <c r="N121" s="40">
        <v>0</v>
      </c>
      <c r="O121" s="40">
        <v>0</v>
      </c>
      <c r="P121" s="17">
        <v>0</v>
      </c>
      <c r="Q121" s="59">
        <v>0</v>
      </c>
      <c r="R121" s="61">
        <v>0</v>
      </c>
      <c r="S121" s="63"/>
      <c r="T121" s="52">
        <v>100000</v>
      </c>
      <c r="U121" s="6">
        <v>0</v>
      </c>
      <c r="V121" s="6">
        <v>0</v>
      </c>
      <c r="W121" s="6">
        <v>0</v>
      </c>
      <c r="X121" s="6">
        <v>0</v>
      </c>
      <c r="Y121" s="14">
        <v>0</v>
      </c>
      <c r="Z121" s="63"/>
      <c r="AA121" s="52">
        <v>100000</v>
      </c>
      <c r="AB121" s="9">
        <v>0</v>
      </c>
      <c r="AC121" s="91"/>
      <c r="AD121" s="52">
        <v>0</v>
      </c>
      <c r="AE121" s="6">
        <v>0</v>
      </c>
      <c r="AF121" s="6">
        <v>0</v>
      </c>
      <c r="AG121" s="6">
        <v>0</v>
      </c>
      <c r="AH121" s="64" t="s">
        <v>2333</v>
      </c>
      <c r="AI121" s="91"/>
      <c r="AJ121" s="24" t="s">
        <v>2411</v>
      </c>
      <c r="AK121" s="91"/>
      <c r="AL121" s="52"/>
      <c r="AM121" s="6"/>
      <c r="AN121" s="6"/>
      <c r="AO121" s="6"/>
      <c r="AP121" s="6"/>
      <c r="AQ121" s="14"/>
      <c r="AR121" s="37"/>
      <c r="AS121" s="133"/>
      <c r="AT121" s="34">
        <v>100000</v>
      </c>
      <c r="AU121" s="34">
        <v>100000</v>
      </c>
      <c r="AV121" s="16" t="s">
        <v>726</v>
      </c>
      <c r="AW121" s="137"/>
      <c r="AX121" s="16" t="s">
        <v>150</v>
      </c>
      <c r="BA121" s="16" t="s">
        <v>27</v>
      </c>
      <c r="BC121" s="34">
        <v>0</v>
      </c>
    </row>
    <row r="122" spans="1:55" s="16" customFormat="1" ht="51">
      <c r="A122" s="57" t="s">
        <v>254</v>
      </c>
      <c r="B122" s="25">
        <v>200203000</v>
      </c>
      <c r="C122" s="1" t="s">
        <v>1207</v>
      </c>
      <c r="D122" s="1" t="s">
        <v>208</v>
      </c>
      <c r="E122" s="58" t="s">
        <v>540</v>
      </c>
      <c r="F122" s="36" t="s">
        <v>2325</v>
      </c>
      <c r="G122" s="1" t="s">
        <v>772</v>
      </c>
      <c r="H122" s="1" t="s">
        <v>1615</v>
      </c>
      <c r="I122" s="1" t="s">
        <v>1095</v>
      </c>
      <c r="J122" s="6">
        <v>304726</v>
      </c>
      <c r="K122" s="6">
        <v>319563</v>
      </c>
      <c r="L122" s="6">
        <v>335711</v>
      </c>
      <c r="M122" s="1" t="s">
        <v>2324</v>
      </c>
      <c r="N122" s="40">
        <v>0</v>
      </c>
      <c r="O122" s="6">
        <v>177000</v>
      </c>
      <c r="P122" s="17">
        <v>3</v>
      </c>
      <c r="Q122" s="59" t="s">
        <v>642</v>
      </c>
      <c r="R122" s="61">
        <v>177000</v>
      </c>
      <c r="S122" s="63"/>
      <c r="T122" s="52">
        <v>297000</v>
      </c>
      <c r="U122" s="6">
        <v>0</v>
      </c>
      <c r="V122" s="6">
        <v>0</v>
      </c>
      <c r="W122" s="6">
        <v>0</v>
      </c>
      <c r="X122" s="6">
        <v>0</v>
      </c>
      <c r="Y122" s="14">
        <v>0</v>
      </c>
      <c r="Z122" s="63"/>
      <c r="AA122" s="52">
        <v>297000</v>
      </c>
      <c r="AB122" s="9">
        <v>0</v>
      </c>
      <c r="AC122" s="91"/>
      <c r="AD122" s="53">
        <v>176000</v>
      </c>
      <c r="AE122" s="6">
        <v>0</v>
      </c>
      <c r="AF122" s="6">
        <v>0</v>
      </c>
      <c r="AG122" s="6">
        <v>0</v>
      </c>
      <c r="AH122" s="64" t="s">
        <v>2333</v>
      </c>
      <c r="AI122" s="91"/>
      <c r="AJ122" s="24" t="s">
        <v>2410</v>
      </c>
      <c r="AK122" s="91"/>
      <c r="AL122" s="52">
        <v>176333</v>
      </c>
      <c r="AM122" s="6">
        <v>176333</v>
      </c>
      <c r="AN122" s="6">
        <v>176334</v>
      </c>
      <c r="AO122" s="6">
        <v>0</v>
      </c>
      <c r="AP122" s="6">
        <v>0</v>
      </c>
      <c r="AQ122" s="14">
        <v>0</v>
      </c>
      <c r="AR122" s="37" t="s">
        <v>643</v>
      </c>
      <c r="AS122" s="133"/>
      <c r="AT122" s="34">
        <v>121000</v>
      </c>
      <c r="AU122" s="34">
        <v>297000</v>
      </c>
      <c r="AV122" s="16" t="s">
        <v>726</v>
      </c>
      <c r="AW122" s="137"/>
      <c r="AX122" s="16" t="s">
        <v>150</v>
      </c>
      <c r="BA122" s="16" t="s">
        <v>27</v>
      </c>
      <c r="BC122" s="34">
        <v>0</v>
      </c>
    </row>
    <row r="123" spans="1:55" s="16" customFormat="1" ht="51">
      <c r="A123" s="57" t="s">
        <v>252</v>
      </c>
      <c r="B123" s="20">
        <v>200739100</v>
      </c>
      <c r="C123" s="17" t="s">
        <v>1624</v>
      </c>
      <c r="D123" s="17" t="s">
        <v>1697</v>
      </c>
      <c r="E123" s="58"/>
      <c r="F123" s="36"/>
      <c r="G123" s="1"/>
      <c r="H123" s="1" t="s">
        <v>1615</v>
      </c>
      <c r="I123" s="17" t="s">
        <v>1818</v>
      </c>
      <c r="J123" s="6">
        <v>0</v>
      </c>
      <c r="K123" s="6">
        <v>0</v>
      </c>
      <c r="L123" s="6">
        <v>0</v>
      </c>
      <c r="M123" s="17">
        <v>0</v>
      </c>
      <c r="N123" s="40">
        <v>0</v>
      </c>
      <c r="O123" s="40">
        <v>0</v>
      </c>
      <c r="P123" s="17">
        <v>0</v>
      </c>
      <c r="Q123" s="59">
        <v>0</v>
      </c>
      <c r="R123" s="61">
        <v>0</v>
      </c>
      <c r="S123" s="63"/>
      <c r="T123" s="52">
        <v>225000</v>
      </c>
      <c r="U123" s="6">
        <v>0</v>
      </c>
      <c r="V123" s="6">
        <v>0</v>
      </c>
      <c r="W123" s="6">
        <v>0</v>
      </c>
      <c r="X123" s="6">
        <v>0</v>
      </c>
      <c r="Y123" s="14">
        <v>0</v>
      </c>
      <c r="Z123" s="63"/>
      <c r="AA123" s="52">
        <v>225000</v>
      </c>
      <c r="AB123" s="9">
        <v>0</v>
      </c>
      <c r="AC123" s="91"/>
      <c r="AD123" s="52">
        <v>0</v>
      </c>
      <c r="AE123" s="6">
        <v>0</v>
      </c>
      <c r="AF123" s="6">
        <v>0</v>
      </c>
      <c r="AG123" s="6">
        <v>0</v>
      </c>
      <c r="AH123" s="64" t="s">
        <v>2333</v>
      </c>
      <c r="AI123" s="91"/>
      <c r="AJ123" s="24" t="s">
        <v>2410</v>
      </c>
      <c r="AK123" s="91"/>
      <c r="AL123" s="52"/>
      <c r="AM123" s="6"/>
      <c r="AN123" s="6"/>
      <c r="AO123" s="6"/>
      <c r="AP123" s="6"/>
      <c r="AQ123" s="14"/>
      <c r="AR123" s="37"/>
      <c r="AS123" s="133"/>
      <c r="AT123" s="34">
        <v>225000</v>
      </c>
      <c r="AU123" s="34">
        <v>225000</v>
      </c>
      <c r="AV123" s="16" t="s">
        <v>151</v>
      </c>
      <c r="AW123" s="137"/>
      <c r="AX123" s="16" t="s">
        <v>150</v>
      </c>
      <c r="BA123" s="16" t="s">
        <v>29</v>
      </c>
      <c r="BC123" s="34">
        <v>0</v>
      </c>
    </row>
    <row r="124" spans="1:55" s="16" customFormat="1" ht="51">
      <c r="A124" s="57" t="s">
        <v>252</v>
      </c>
      <c r="B124" s="25">
        <v>200000100</v>
      </c>
      <c r="C124" s="1" t="s">
        <v>1080</v>
      </c>
      <c r="D124" s="1" t="s">
        <v>211</v>
      </c>
      <c r="E124" s="58" t="s">
        <v>520</v>
      </c>
      <c r="F124" s="36" t="s">
        <v>1312</v>
      </c>
      <c r="G124" s="1" t="s">
        <v>1402</v>
      </c>
      <c r="H124" s="1" t="s">
        <v>1615</v>
      </c>
      <c r="I124" s="1" t="s">
        <v>1616</v>
      </c>
      <c r="J124" s="6">
        <v>186330</v>
      </c>
      <c r="K124" s="6">
        <v>187502</v>
      </c>
      <c r="L124" s="6">
        <v>190440</v>
      </c>
      <c r="M124" s="1" t="s">
        <v>1844</v>
      </c>
      <c r="N124" s="6">
        <v>0</v>
      </c>
      <c r="O124" s="6">
        <v>185000</v>
      </c>
      <c r="P124" s="17">
        <v>2.2</v>
      </c>
      <c r="Q124" s="59" t="s">
        <v>2559</v>
      </c>
      <c r="R124" s="61">
        <v>185000</v>
      </c>
      <c r="S124" s="63"/>
      <c r="T124" s="52">
        <v>387666</v>
      </c>
      <c r="U124" s="6">
        <v>116666</v>
      </c>
      <c r="V124" s="6">
        <v>116666</v>
      </c>
      <c r="W124" s="6">
        <v>0</v>
      </c>
      <c r="X124" s="6">
        <v>0</v>
      </c>
      <c r="Y124" s="14">
        <v>0</v>
      </c>
      <c r="Z124" s="63"/>
      <c r="AA124" s="52">
        <v>387666</v>
      </c>
      <c r="AB124" s="9">
        <v>0</v>
      </c>
      <c r="AC124" s="91"/>
      <c r="AD124" s="52">
        <v>116666</v>
      </c>
      <c r="AE124" s="6">
        <v>116666</v>
      </c>
      <c r="AF124" s="6">
        <v>0</v>
      </c>
      <c r="AG124" s="6">
        <v>0</v>
      </c>
      <c r="AH124" s="64" t="s">
        <v>2333</v>
      </c>
      <c r="AI124" s="91"/>
      <c r="AJ124" s="24"/>
      <c r="AK124" s="91"/>
      <c r="AL124" s="52">
        <v>116666</v>
      </c>
      <c r="AM124" s="6">
        <v>116666</v>
      </c>
      <c r="AN124" s="6">
        <v>116667</v>
      </c>
      <c r="AO124" s="6">
        <v>0</v>
      </c>
      <c r="AP124" s="6">
        <v>0</v>
      </c>
      <c r="AQ124" s="14">
        <v>0</v>
      </c>
      <c r="AR124" s="37" t="s">
        <v>1471</v>
      </c>
      <c r="AS124" s="133"/>
      <c r="AT124" s="34">
        <v>70836</v>
      </c>
      <c r="AU124" s="34">
        <v>73773</v>
      </c>
      <c r="AV124" s="16" t="s">
        <v>1545</v>
      </c>
      <c r="AW124" s="137"/>
      <c r="AX124" s="16" t="s">
        <v>150</v>
      </c>
      <c r="BA124" s="16" t="s">
        <v>30</v>
      </c>
      <c r="BC124" s="34">
        <v>0</v>
      </c>
    </row>
    <row r="125" spans="1:55" s="16" customFormat="1" ht="114.75">
      <c r="A125" s="57" t="s">
        <v>251</v>
      </c>
      <c r="B125" s="25">
        <v>200721200</v>
      </c>
      <c r="C125" s="1" t="s">
        <v>1910</v>
      </c>
      <c r="D125" s="1" t="s">
        <v>211</v>
      </c>
      <c r="E125" s="58" t="s">
        <v>520</v>
      </c>
      <c r="F125" s="36" t="s">
        <v>1312</v>
      </c>
      <c r="G125" s="1" t="s">
        <v>161</v>
      </c>
      <c r="H125" s="1" t="s">
        <v>1615</v>
      </c>
      <c r="I125" s="1" t="s">
        <v>1616</v>
      </c>
      <c r="J125" s="6">
        <v>300736</v>
      </c>
      <c r="K125" s="6">
        <v>227561</v>
      </c>
      <c r="L125" s="6">
        <v>1132242</v>
      </c>
      <c r="M125" s="1" t="s">
        <v>1623</v>
      </c>
      <c r="N125" s="6">
        <v>0</v>
      </c>
      <c r="O125" s="6">
        <v>0</v>
      </c>
      <c r="P125" s="17">
        <v>1</v>
      </c>
      <c r="Q125" s="59" t="s">
        <v>1321</v>
      </c>
      <c r="R125" s="61">
        <v>0</v>
      </c>
      <c r="S125" s="63"/>
      <c r="T125" s="52">
        <v>100000</v>
      </c>
      <c r="U125" s="6">
        <v>0</v>
      </c>
      <c r="V125" s="6">
        <v>0</v>
      </c>
      <c r="W125" s="6">
        <v>0</v>
      </c>
      <c r="X125" s="6">
        <v>0</v>
      </c>
      <c r="Y125" s="14">
        <v>0</v>
      </c>
      <c r="Z125" s="63"/>
      <c r="AA125" s="52">
        <v>100000</v>
      </c>
      <c r="AB125" s="9">
        <v>0</v>
      </c>
      <c r="AC125" s="91"/>
      <c r="AD125" s="52">
        <v>0</v>
      </c>
      <c r="AE125" s="6">
        <v>0</v>
      </c>
      <c r="AF125" s="6">
        <v>0</v>
      </c>
      <c r="AG125" s="6">
        <v>0</v>
      </c>
      <c r="AH125" s="64" t="s">
        <v>854</v>
      </c>
      <c r="AI125" s="91"/>
      <c r="AJ125" s="24" t="s">
        <v>2411</v>
      </c>
      <c r="AK125" s="91"/>
      <c r="AL125" s="52">
        <v>0</v>
      </c>
      <c r="AM125" s="6">
        <v>0</v>
      </c>
      <c r="AN125" s="6">
        <v>0</v>
      </c>
      <c r="AO125" s="6">
        <v>0</v>
      </c>
      <c r="AP125" s="6">
        <v>0</v>
      </c>
      <c r="AQ125" s="14">
        <v>1130000</v>
      </c>
      <c r="AR125" s="37" t="s">
        <v>1322</v>
      </c>
      <c r="AS125" s="133"/>
      <c r="AT125" s="34">
        <v>227561</v>
      </c>
      <c r="AU125" s="34">
        <v>227561</v>
      </c>
      <c r="AV125" s="16" t="s">
        <v>1544</v>
      </c>
      <c r="AW125" s="137"/>
      <c r="AX125" s="16" t="s">
        <v>150</v>
      </c>
      <c r="BA125" s="16" t="s">
        <v>30</v>
      </c>
      <c r="BC125" s="34">
        <v>0</v>
      </c>
    </row>
    <row r="126" spans="1:55" s="16" customFormat="1" ht="89.25">
      <c r="A126" s="57" t="s">
        <v>254</v>
      </c>
      <c r="B126" s="25">
        <v>200302200</v>
      </c>
      <c r="C126" s="1" t="s">
        <v>2075</v>
      </c>
      <c r="D126" s="1" t="s">
        <v>211</v>
      </c>
      <c r="E126" s="58" t="s">
        <v>520</v>
      </c>
      <c r="F126" s="36" t="s">
        <v>1312</v>
      </c>
      <c r="G126" s="1" t="s">
        <v>113</v>
      </c>
      <c r="H126" s="1" t="s">
        <v>1615</v>
      </c>
      <c r="I126" s="1" t="s">
        <v>1616</v>
      </c>
      <c r="J126" s="6">
        <v>870710</v>
      </c>
      <c r="K126" s="6">
        <v>897898</v>
      </c>
      <c r="L126" s="6">
        <v>924641</v>
      </c>
      <c r="M126" s="1" t="s">
        <v>2324</v>
      </c>
      <c r="N126" s="40">
        <v>0</v>
      </c>
      <c r="O126" s="6">
        <v>763482</v>
      </c>
      <c r="P126" s="17">
        <v>2.3</v>
      </c>
      <c r="Q126" s="59" t="s">
        <v>644</v>
      </c>
      <c r="R126" s="61">
        <v>763482</v>
      </c>
      <c r="S126" s="63"/>
      <c r="T126" s="52">
        <v>516333</v>
      </c>
      <c r="U126" s="6">
        <v>391333</v>
      </c>
      <c r="V126" s="6">
        <v>391333</v>
      </c>
      <c r="W126" s="6">
        <v>0</v>
      </c>
      <c r="X126" s="6">
        <v>0</v>
      </c>
      <c r="Y126" s="14">
        <v>0</v>
      </c>
      <c r="Z126" s="63"/>
      <c r="AA126" s="52">
        <v>516333</v>
      </c>
      <c r="AB126" s="9">
        <v>0</v>
      </c>
      <c r="AC126" s="91"/>
      <c r="AD126" s="52">
        <v>391333</v>
      </c>
      <c r="AE126" s="6">
        <v>391333</v>
      </c>
      <c r="AF126" s="6">
        <v>0</v>
      </c>
      <c r="AG126" s="6">
        <v>0</v>
      </c>
      <c r="AH126" s="64" t="s">
        <v>2333</v>
      </c>
      <c r="AI126" s="91"/>
      <c r="AJ126" s="24"/>
      <c r="AK126" s="91"/>
      <c r="AL126" s="52">
        <v>391333</v>
      </c>
      <c r="AM126" s="6">
        <v>391333</v>
      </c>
      <c r="AN126" s="6">
        <v>391333</v>
      </c>
      <c r="AO126" s="6">
        <v>0</v>
      </c>
      <c r="AP126" s="6">
        <v>0</v>
      </c>
      <c r="AQ126" s="14">
        <v>0</v>
      </c>
      <c r="AR126" s="37" t="s">
        <v>645</v>
      </c>
      <c r="AS126" s="133"/>
      <c r="AT126" s="34">
        <v>506565</v>
      </c>
      <c r="AU126" s="34">
        <v>533308</v>
      </c>
      <c r="AV126" s="16" t="s">
        <v>1543</v>
      </c>
      <c r="AW126" s="137"/>
      <c r="AX126" s="16" t="s">
        <v>150</v>
      </c>
      <c r="BA126" s="16" t="s">
        <v>30</v>
      </c>
      <c r="BC126" s="34">
        <v>0</v>
      </c>
    </row>
    <row r="127" spans="1:55" s="16" customFormat="1" ht="76.5">
      <c r="A127" s="57" t="s">
        <v>252</v>
      </c>
      <c r="B127" s="25">
        <v>199604200</v>
      </c>
      <c r="C127" s="1" t="s">
        <v>1052</v>
      </c>
      <c r="D127" s="1" t="s">
        <v>211</v>
      </c>
      <c r="E127" s="58" t="s">
        <v>520</v>
      </c>
      <c r="F127" s="36" t="s">
        <v>1312</v>
      </c>
      <c r="G127" s="1" t="s">
        <v>1450</v>
      </c>
      <c r="H127" s="1" t="s">
        <v>1615</v>
      </c>
      <c r="I127" s="1" t="s">
        <v>2605</v>
      </c>
      <c r="J127" s="6">
        <v>371425</v>
      </c>
      <c r="K127" s="6">
        <v>474922</v>
      </c>
      <c r="L127" s="6">
        <v>1961653</v>
      </c>
      <c r="M127" s="1" t="s">
        <v>1844</v>
      </c>
      <c r="N127" s="6">
        <v>0</v>
      </c>
      <c r="O127" s="6">
        <v>0</v>
      </c>
      <c r="P127" s="17">
        <v>3</v>
      </c>
      <c r="Q127" s="59" t="s">
        <v>1320</v>
      </c>
      <c r="R127" s="61">
        <v>0</v>
      </c>
      <c r="S127" s="63"/>
      <c r="T127" s="52">
        <v>300000</v>
      </c>
      <c r="U127" s="6">
        <v>379938</v>
      </c>
      <c r="V127" s="6">
        <v>1184322</v>
      </c>
      <c r="W127" s="6">
        <v>0</v>
      </c>
      <c r="X127" s="6">
        <v>0</v>
      </c>
      <c r="Y127" s="14">
        <v>0</v>
      </c>
      <c r="Z127" s="63"/>
      <c r="AA127" s="52">
        <v>300000</v>
      </c>
      <c r="AB127" s="9">
        <v>0</v>
      </c>
      <c r="AC127" s="91"/>
      <c r="AD127" s="52">
        <v>379938</v>
      </c>
      <c r="AE127" s="6">
        <v>1184322</v>
      </c>
      <c r="AF127" s="6">
        <v>0</v>
      </c>
      <c r="AG127" s="6">
        <v>0</v>
      </c>
      <c r="AH127" s="64" t="s">
        <v>2333</v>
      </c>
      <c r="AI127" s="91"/>
      <c r="AJ127" s="24"/>
      <c r="AK127" s="91"/>
      <c r="AL127" s="52">
        <v>0</v>
      </c>
      <c r="AM127" s="6">
        <v>0</v>
      </c>
      <c r="AN127" s="6">
        <v>0</v>
      </c>
      <c r="AO127" s="6">
        <v>0</v>
      </c>
      <c r="AP127" s="6">
        <v>0</v>
      </c>
      <c r="AQ127" s="14">
        <v>0</v>
      </c>
      <c r="AR127" s="37" t="s">
        <v>2557</v>
      </c>
      <c r="AS127" s="133"/>
      <c r="AT127" s="34">
        <v>474922</v>
      </c>
      <c r="AU127" s="34">
        <v>1184322</v>
      </c>
      <c r="AV127" s="16" t="s">
        <v>1547</v>
      </c>
      <c r="AW127" s="137"/>
      <c r="AX127" s="16" t="s">
        <v>150</v>
      </c>
      <c r="BA127" s="16" t="s">
        <v>30</v>
      </c>
      <c r="BC127" s="34">
        <v>0</v>
      </c>
    </row>
    <row r="128" spans="1:55" s="16" customFormat="1" ht="89.25">
      <c r="A128" s="57" t="s">
        <v>255</v>
      </c>
      <c r="B128" s="25">
        <v>200307200</v>
      </c>
      <c r="C128" s="1" t="s">
        <v>194</v>
      </c>
      <c r="D128" s="1" t="s">
        <v>1035</v>
      </c>
      <c r="E128" s="58" t="s">
        <v>540</v>
      </c>
      <c r="F128" s="36" t="s">
        <v>1842</v>
      </c>
      <c r="G128" s="1" t="s">
        <v>414</v>
      </c>
      <c r="H128" s="1" t="s">
        <v>62</v>
      </c>
      <c r="I128" s="1" t="s">
        <v>2133</v>
      </c>
      <c r="J128" s="6">
        <v>997107</v>
      </c>
      <c r="K128" s="6">
        <v>1068287</v>
      </c>
      <c r="L128" s="6">
        <v>1030199</v>
      </c>
      <c r="M128" s="1" t="s">
        <v>2324</v>
      </c>
      <c r="N128" s="40">
        <v>0</v>
      </c>
      <c r="O128" s="6">
        <v>0</v>
      </c>
      <c r="P128" s="17">
        <v>2.3</v>
      </c>
      <c r="Q128" s="59" t="s">
        <v>185</v>
      </c>
      <c r="R128" s="61">
        <v>0</v>
      </c>
      <c r="S128" s="63"/>
      <c r="T128" s="52">
        <v>157831</v>
      </c>
      <c r="U128" s="6">
        <v>157831</v>
      </c>
      <c r="V128" s="6">
        <v>157831</v>
      </c>
      <c r="W128" s="6">
        <v>0</v>
      </c>
      <c r="X128" s="6">
        <v>0</v>
      </c>
      <c r="Y128" s="14">
        <v>0</v>
      </c>
      <c r="Z128" s="63"/>
      <c r="AA128" s="52">
        <v>157831</v>
      </c>
      <c r="AB128" s="9">
        <v>0</v>
      </c>
      <c r="AC128" s="91"/>
      <c r="AD128" s="52">
        <v>157831</v>
      </c>
      <c r="AE128" s="6">
        <v>157831</v>
      </c>
      <c r="AF128" s="6">
        <v>0</v>
      </c>
      <c r="AG128" s="6">
        <v>0</v>
      </c>
      <c r="AH128" s="64" t="s">
        <v>2602</v>
      </c>
      <c r="AI128" s="91"/>
      <c r="AJ128" s="24"/>
      <c r="AK128" s="91"/>
      <c r="AL128" s="52">
        <v>157831</v>
      </c>
      <c r="AM128" s="6">
        <v>157831</v>
      </c>
      <c r="AN128" s="6">
        <v>157831</v>
      </c>
      <c r="AO128" s="6">
        <v>0</v>
      </c>
      <c r="AP128" s="6">
        <v>0</v>
      </c>
      <c r="AQ128" s="14">
        <v>0</v>
      </c>
      <c r="AR128" s="37" t="s">
        <v>183</v>
      </c>
      <c r="AS128" s="133"/>
      <c r="AT128" s="34">
        <v>394350</v>
      </c>
      <c r="AU128" s="34">
        <v>394350</v>
      </c>
      <c r="AV128" s="16" t="s">
        <v>727</v>
      </c>
      <c r="AW128" s="137"/>
      <c r="AX128" s="16" t="s">
        <v>589</v>
      </c>
      <c r="AY128" s="16" t="s">
        <v>1958</v>
      </c>
      <c r="AZ128" s="142"/>
      <c r="BA128" s="142" t="s">
        <v>273</v>
      </c>
      <c r="BB128" s="142"/>
      <c r="BC128" s="34">
        <v>394350</v>
      </c>
    </row>
    <row r="129" spans="1:55" s="16" customFormat="1" ht="51">
      <c r="A129" s="57"/>
      <c r="B129" s="25" t="s">
        <v>728</v>
      </c>
      <c r="C129" s="1" t="s">
        <v>729</v>
      </c>
      <c r="D129" s="1"/>
      <c r="E129" s="58"/>
      <c r="F129" s="36"/>
      <c r="G129" s="1"/>
      <c r="H129" s="1"/>
      <c r="I129" s="1"/>
      <c r="J129" s="6"/>
      <c r="K129" s="6"/>
      <c r="L129" s="6"/>
      <c r="M129" s="1"/>
      <c r="N129" s="40"/>
      <c r="O129" s="40"/>
      <c r="P129" s="17"/>
      <c r="Q129" s="59"/>
      <c r="R129" s="61"/>
      <c r="S129" s="63"/>
      <c r="T129" s="52"/>
      <c r="U129" s="6"/>
      <c r="V129" s="6"/>
      <c r="W129" s="6"/>
      <c r="X129" s="6"/>
      <c r="Y129" s="14"/>
      <c r="Z129" s="63"/>
      <c r="AA129" s="54"/>
      <c r="AB129" s="9"/>
      <c r="AC129" s="91"/>
      <c r="AD129" s="52"/>
      <c r="AE129" s="6"/>
      <c r="AF129" s="6"/>
      <c r="AG129" s="6"/>
      <c r="AH129" s="64"/>
      <c r="AI129" s="91"/>
      <c r="AJ129" s="24"/>
      <c r="AK129" s="91"/>
      <c r="AL129" s="52"/>
      <c r="AM129" s="6"/>
      <c r="AN129" s="6"/>
      <c r="AO129" s="6"/>
      <c r="AP129" s="6"/>
      <c r="AQ129" s="14"/>
      <c r="AR129" s="37"/>
      <c r="AS129" s="133"/>
      <c r="AT129" s="34">
        <v>511000</v>
      </c>
      <c r="AU129" s="34">
        <v>511000</v>
      </c>
      <c r="AV129" s="16" t="s">
        <v>730</v>
      </c>
      <c r="AW129" s="137"/>
      <c r="AX129" s="16" t="s">
        <v>589</v>
      </c>
      <c r="AZ129" s="142"/>
      <c r="BA129" s="142" t="s">
        <v>273</v>
      </c>
      <c r="BC129" s="34">
        <v>511000</v>
      </c>
    </row>
    <row r="130" spans="1:56" s="16" customFormat="1" ht="63.75">
      <c r="A130" s="57" t="s">
        <v>255</v>
      </c>
      <c r="B130" s="25">
        <v>198810804</v>
      </c>
      <c r="C130" s="1" t="s">
        <v>1032</v>
      </c>
      <c r="D130" s="1" t="s">
        <v>1612</v>
      </c>
      <c r="E130" s="58" t="s">
        <v>540</v>
      </c>
      <c r="F130" s="36" t="s">
        <v>1842</v>
      </c>
      <c r="G130" s="1" t="s">
        <v>703</v>
      </c>
      <c r="H130" s="1" t="s">
        <v>1615</v>
      </c>
      <c r="I130" s="1" t="s">
        <v>2133</v>
      </c>
      <c r="J130" s="6">
        <v>2901154</v>
      </c>
      <c r="K130" s="6">
        <v>3040961</v>
      </c>
      <c r="L130" s="6">
        <v>3198011</v>
      </c>
      <c r="M130" s="1" t="s">
        <v>1844</v>
      </c>
      <c r="N130" s="6">
        <v>0</v>
      </c>
      <c r="O130" s="6">
        <v>2315033</v>
      </c>
      <c r="P130" s="17">
        <v>2.3</v>
      </c>
      <c r="Q130" s="59" t="s">
        <v>191</v>
      </c>
      <c r="R130" s="61">
        <v>2315033</v>
      </c>
      <c r="S130" s="63"/>
      <c r="T130" s="52">
        <v>2326033</v>
      </c>
      <c r="U130" s="6">
        <v>2326033</v>
      </c>
      <c r="V130" s="6">
        <v>2326033</v>
      </c>
      <c r="W130" s="6">
        <v>0</v>
      </c>
      <c r="X130" s="6">
        <v>0</v>
      </c>
      <c r="Y130" s="14">
        <v>0</v>
      </c>
      <c r="Z130" s="63"/>
      <c r="AA130" s="52">
        <v>2326033</v>
      </c>
      <c r="AB130" s="9">
        <v>0</v>
      </c>
      <c r="AC130" s="91"/>
      <c r="AD130" s="52">
        <v>2326033</v>
      </c>
      <c r="AE130" s="6">
        <v>2326033</v>
      </c>
      <c r="AF130" s="6">
        <v>0</v>
      </c>
      <c r="AG130" s="6">
        <v>0</v>
      </c>
      <c r="AH130" s="64" t="s">
        <v>2331</v>
      </c>
      <c r="AI130" s="91"/>
      <c r="AJ130" s="24"/>
      <c r="AK130" s="91"/>
      <c r="AL130" s="52">
        <v>2315033</v>
      </c>
      <c r="AM130" s="6">
        <v>2315033</v>
      </c>
      <c r="AN130" s="6">
        <v>2315033</v>
      </c>
      <c r="AO130" s="6">
        <v>0</v>
      </c>
      <c r="AP130" s="6">
        <v>0</v>
      </c>
      <c r="AQ130" s="14">
        <v>0</v>
      </c>
      <c r="AR130" s="37" t="s">
        <v>186</v>
      </c>
      <c r="AS130" s="133"/>
      <c r="AT130" s="34">
        <v>225675</v>
      </c>
      <c r="AU130" s="34">
        <v>225675</v>
      </c>
      <c r="AV130" s="139" t="s">
        <v>1026</v>
      </c>
      <c r="AW130" s="137"/>
      <c r="AX130" s="16" t="s">
        <v>589</v>
      </c>
      <c r="BA130" s="16" t="s">
        <v>19</v>
      </c>
      <c r="BB130" s="16" t="s">
        <v>20</v>
      </c>
      <c r="BC130" s="34">
        <v>225675</v>
      </c>
      <c r="BD130" s="142">
        <f>SUM(BC128:BC130)</f>
        <v>1131025</v>
      </c>
    </row>
    <row r="131" spans="1:55" s="16" customFormat="1" ht="38.25">
      <c r="A131" s="57" t="s">
        <v>256</v>
      </c>
      <c r="B131" s="26" t="s">
        <v>292</v>
      </c>
      <c r="C131" s="1" t="s">
        <v>292</v>
      </c>
      <c r="D131" s="17" t="s">
        <v>293</v>
      </c>
      <c r="E131" s="59" t="s">
        <v>540</v>
      </c>
      <c r="F131" s="43" t="s">
        <v>1842</v>
      </c>
      <c r="G131" s="17">
        <v>0</v>
      </c>
      <c r="H131" s="17" t="s">
        <v>1851</v>
      </c>
      <c r="I131" s="17"/>
      <c r="J131" s="6">
        <v>0</v>
      </c>
      <c r="K131" s="6">
        <v>0</v>
      </c>
      <c r="L131" s="6">
        <v>0</v>
      </c>
      <c r="M131" s="17">
        <v>0</v>
      </c>
      <c r="N131" s="40">
        <v>0</v>
      </c>
      <c r="O131" s="40">
        <v>0</v>
      </c>
      <c r="P131" s="17">
        <v>0</v>
      </c>
      <c r="Q131" s="59">
        <v>0</v>
      </c>
      <c r="R131" s="61">
        <v>0</v>
      </c>
      <c r="S131" s="63"/>
      <c r="T131" s="52">
        <v>0</v>
      </c>
      <c r="U131" s="6">
        <v>2052515</v>
      </c>
      <c r="V131" s="6">
        <v>2052515</v>
      </c>
      <c r="W131" s="6">
        <v>0</v>
      </c>
      <c r="X131" s="6">
        <v>0</v>
      </c>
      <c r="Y131" s="14">
        <v>0</v>
      </c>
      <c r="Z131" s="63"/>
      <c r="AA131" s="52">
        <v>0</v>
      </c>
      <c r="AB131" s="9">
        <v>0</v>
      </c>
      <c r="AC131" s="91"/>
      <c r="AD131" s="52">
        <v>2052000</v>
      </c>
      <c r="AE131" s="6">
        <v>2052000</v>
      </c>
      <c r="AF131" s="6">
        <v>0</v>
      </c>
      <c r="AG131" s="6">
        <v>0</v>
      </c>
      <c r="AH131" s="64" t="s">
        <v>1232</v>
      </c>
      <c r="AI131" s="91"/>
      <c r="AJ131" s="24"/>
      <c r="AK131" s="91"/>
      <c r="AL131" s="52">
        <v>2484000</v>
      </c>
      <c r="AM131" s="6">
        <v>2351000</v>
      </c>
      <c r="AN131" s="6">
        <v>0</v>
      </c>
      <c r="AO131" s="6">
        <v>0</v>
      </c>
      <c r="AP131" s="6">
        <v>0</v>
      </c>
      <c r="AQ131" s="14">
        <v>0</v>
      </c>
      <c r="AR131" s="37"/>
      <c r="AS131" s="133"/>
      <c r="AT131" s="34">
        <f>-AD131</f>
        <v>-2052000</v>
      </c>
      <c r="AU131" s="34">
        <f>-AE131</f>
        <v>-2052000</v>
      </c>
      <c r="AW131" s="137"/>
      <c r="AX131" s="16" t="s">
        <v>591</v>
      </c>
      <c r="BA131" s="16" t="s">
        <v>26</v>
      </c>
      <c r="BC131" s="34">
        <v>0</v>
      </c>
    </row>
    <row r="132" spans="1:56" s="16" customFormat="1" ht="63.75">
      <c r="A132" s="57" t="s">
        <v>256</v>
      </c>
      <c r="B132" s="25">
        <v>200710800</v>
      </c>
      <c r="C132" s="1" t="s">
        <v>1496</v>
      </c>
      <c r="D132" s="1" t="s">
        <v>1497</v>
      </c>
      <c r="E132" s="58" t="s">
        <v>540</v>
      </c>
      <c r="F132" s="36" t="s">
        <v>1842</v>
      </c>
      <c r="G132" s="1" t="s">
        <v>1162</v>
      </c>
      <c r="H132" s="1" t="s">
        <v>1851</v>
      </c>
      <c r="I132" s="17" t="s">
        <v>1373</v>
      </c>
      <c r="J132" s="6">
        <v>69594</v>
      </c>
      <c r="K132" s="6">
        <v>73346</v>
      </c>
      <c r="L132" s="6">
        <v>80053</v>
      </c>
      <c r="M132" s="1" t="s">
        <v>1795</v>
      </c>
      <c r="N132" s="40">
        <v>0</v>
      </c>
      <c r="O132" s="40">
        <v>0</v>
      </c>
      <c r="P132" s="17">
        <v>2.1</v>
      </c>
      <c r="Q132" s="59" t="s">
        <v>189</v>
      </c>
      <c r="R132" s="61">
        <v>0</v>
      </c>
      <c r="S132" s="63"/>
      <c r="T132" s="52">
        <v>69594</v>
      </c>
      <c r="U132" s="6">
        <v>0</v>
      </c>
      <c r="V132" s="6">
        <v>0</v>
      </c>
      <c r="W132" s="6">
        <v>0</v>
      </c>
      <c r="X132" s="6">
        <v>0</v>
      </c>
      <c r="Y132" s="14">
        <v>0</v>
      </c>
      <c r="Z132" s="63"/>
      <c r="AA132" s="52">
        <v>69594</v>
      </c>
      <c r="AB132" s="9">
        <v>0</v>
      </c>
      <c r="AC132" s="91"/>
      <c r="AD132" s="52">
        <v>0</v>
      </c>
      <c r="AE132" s="6">
        <v>0</v>
      </c>
      <c r="AF132" s="6">
        <v>0</v>
      </c>
      <c r="AG132" s="6">
        <v>0</v>
      </c>
      <c r="AH132" s="64" t="s">
        <v>1366</v>
      </c>
      <c r="AI132" s="91"/>
      <c r="AJ132" s="24"/>
      <c r="AK132" s="91"/>
      <c r="AL132" s="52">
        <v>69594</v>
      </c>
      <c r="AM132" s="6">
        <v>0</v>
      </c>
      <c r="AN132" s="6">
        <v>0</v>
      </c>
      <c r="AO132" s="6">
        <v>0</v>
      </c>
      <c r="AP132" s="6">
        <v>0</v>
      </c>
      <c r="AQ132" s="14">
        <v>0</v>
      </c>
      <c r="AR132" s="37" t="s">
        <v>1469</v>
      </c>
      <c r="AS132" s="133"/>
      <c r="AT132" s="34">
        <v>69500</v>
      </c>
      <c r="AU132" s="34">
        <v>69500</v>
      </c>
      <c r="AV132" s="16" t="s">
        <v>733</v>
      </c>
      <c r="AW132" s="137"/>
      <c r="AX132" s="16" t="s">
        <v>591</v>
      </c>
      <c r="AZ132" s="142"/>
      <c r="BA132" s="16" t="s">
        <v>26</v>
      </c>
      <c r="BC132" s="34">
        <v>0</v>
      </c>
      <c r="BD132" s="16">
        <f>SUM(BD3:BD131)</f>
        <v>20715760.59</v>
      </c>
    </row>
    <row r="133" spans="1:55" s="16" customFormat="1" ht="38.25">
      <c r="A133" s="57" t="s">
        <v>1254</v>
      </c>
      <c r="B133" s="25" t="s">
        <v>1255</v>
      </c>
      <c r="C133" s="1" t="s">
        <v>1256</v>
      </c>
      <c r="D133" s="1" t="s">
        <v>1257</v>
      </c>
      <c r="E133" s="58" t="s">
        <v>1258</v>
      </c>
      <c r="F133" s="36" t="s">
        <v>1259</v>
      </c>
      <c r="G133" s="144" t="s">
        <v>1260</v>
      </c>
      <c r="H133" s="1" t="s">
        <v>1175</v>
      </c>
      <c r="I133" s="1"/>
      <c r="J133" s="6"/>
      <c r="K133" s="6">
        <v>160659</v>
      </c>
      <c r="L133" s="6">
        <v>160659</v>
      </c>
      <c r="M133" s="1"/>
      <c r="N133" s="40"/>
      <c r="O133" s="40"/>
      <c r="P133" s="17"/>
      <c r="Q133" s="59"/>
      <c r="R133" s="61"/>
      <c r="S133" s="63"/>
      <c r="T133" s="52"/>
      <c r="U133" s="6"/>
      <c r="V133" s="6"/>
      <c r="W133" s="6"/>
      <c r="X133" s="6"/>
      <c r="Y133" s="14"/>
      <c r="Z133" s="63"/>
      <c r="AA133" s="54"/>
      <c r="AB133" s="9"/>
      <c r="AC133" s="91"/>
      <c r="AD133" s="52"/>
      <c r="AE133" s="6"/>
      <c r="AF133" s="6"/>
      <c r="AG133" s="6"/>
      <c r="AH133" s="64"/>
      <c r="AI133" s="91"/>
      <c r="AJ133" s="24"/>
      <c r="AK133" s="91"/>
      <c r="AL133" s="52"/>
      <c r="AM133" s="6"/>
      <c r="AN133" s="6"/>
      <c r="AO133" s="6"/>
      <c r="AP133" s="6"/>
      <c r="AQ133" s="14"/>
      <c r="AR133" s="37"/>
      <c r="AS133" s="133"/>
      <c r="AT133" s="34">
        <v>160659</v>
      </c>
      <c r="AU133" s="34">
        <v>160659</v>
      </c>
      <c r="AV133" s="16" t="s">
        <v>1261</v>
      </c>
      <c r="AW133" s="137"/>
      <c r="AX133" s="16" t="s">
        <v>591</v>
      </c>
      <c r="AZ133" s="142"/>
      <c r="BA133" s="16" t="s">
        <v>26</v>
      </c>
      <c r="BC133" s="34">
        <v>0</v>
      </c>
    </row>
    <row r="134" spans="1:55" s="16" customFormat="1" ht="114.75">
      <c r="A134" s="57" t="s">
        <v>256</v>
      </c>
      <c r="B134" s="25">
        <v>198906201</v>
      </c>
      <c r="C134" s="1" t="s">
        <v>1900</v>
      </c>
      <c r="D134" s="1" t="s">
        <v>2078</v>
      </c>
      <c r="E134" s="58" t="s">
        <v>540</v>
      </c>
      <c r="F134" s="36" t="s">
        <v>1842</v>
      </c>
      <c r="G134" s="1" t="s">
        <v>702</v>
      </c>
      <c r="H134" s="1" t="s">
        <v>1851</v>
      </c>
      <c r="I134" s="17" t="s">
        <v>1373</v>
      </c>
      <c r="J134" s="6">
        <v>2253787</v>
      </c>
      <c r="K134" s="6">
        <v>2253787</v>
      </c>
      <c r="L134" s="6">
        <v>2253787</v>
      </c>
      <c r="M134" s="1" t="s">
        <v>1844</v>
      </c>
      <c r="N134" s="6">
        <v>0</v>
      </c>
      <c r="O134" s="6">
        <v>1852515</v>
      </c>
      <c r="P134" s="17">
        <v>2.1</v>
      </c>
      <c r="Q134" s="59" t="s">
        <v>1476</v>
      </c>
      <c r="R134" s="61">
        <v>1852515</v>
      </c>
      <c r="S134" s="63"/>
      <c r="T134" s="52">
        <v>2071450</v>
      </c>
      <c r="U134" s="6">
        <v>0</v>
      </c>
      <c r="V134" s="6">
        <v>0</v>
      </c>
      <c r="W134" s="6">
        <v>0</v>
      </c>
      <c r="X134" s="6">
        <v>0</v>
      </c>
      <c r="Y134" s="14">
        <v>0</v>
      </c>
      <c r="Z134" s="63"/>
      <c r="AA134" s="52">
        <v>2071450</v>
      </c>
      <c r="AB134" s="9">
        <v>0</v>
      </c>
      <c r="AC134" s="91"/>
      <c r="AD134" s="52">
        <v>0</v>
      </c>
      <c r="AE134" s="6">
        <v>0</v>
      </c>
      <c r="AF134" s="6">
        <v>0</v>
      </c>
      <c r="AG134" s="6">
        <v>0</v>
      </c>
      <c r="AH134" s="64" t="s">
        <v>2337</v>
      </c>
      <c r="AI134" s="91"/>
      <c r="AJ134" s="24"/>
      <c r="AK134" s="91"/>
      <c r="AL134" s="52">
        <v>2071450</v>
      </c>
      <c r="AM134" s="6">
        <v>0</v>
      </c>
      <c r="AN134" s="6">
        <v>0</v>
      </c>
      <c r="AO134" s="6">
        <v>0</v>
      </c>
      <c r="AP134" s="6">
        <v>0</v>
      </c>
      <c r="AQ134" s="14">
        <v>0</v>
      </c>
      <c r="AR134" s="37" t="s">
        <v>1469</v>
      </c>
      <c r="AS134" s="133"/>
      <c r="AT134" s="34">
        <v>2052411</v>
      </c>
      <c r="AU134" s="34">
        <v>2052411</v>
      </c>
      <c r="AV134" s="16" t="s">
        <v>580</v>
      </c>
      <c r="AW134" s="137"/>
      <c r="AX134" s="16" t="s">
        <v>591</v>
      </c>
      <c r="BA134" s="16" t="s">
        <v>26</v>
      </c>
      <c r="BC134" s="34">
        <v>0</v>
      </c>
    </row>
    <row r="135" spans="1:55" s="16" customFormat="1" ht="63.75">
      <c r="A135" s="57" t="s">
        <v>256</v>
      </c>
      <c r="B135" s="25">
        <v>199803100</v>
      </c>
      <c r="C135" s="1" t="s">
        <v>1221</v>
      </c>
      <c r="D135" s="1" t="s">
        <v>1697</v>
      </c>
      <c r="E135" s="58" t="s">
        <v>540</v>
      </c>
      <c r="F135" s="36" t="s">
        <v>1842</v>
      </c>
      <c r="G135" s="1" t="s">
        <v>1869</v>
      </c>
      <c r="H135" s="1" t="s">
        <v>1615</v>
      </c>
      <c r="I135" s="1" t="s">
        <v>2605</v>
      </c>
      <c r="J135" s="6">
        <v>234205</v>
      </c>
      <c r="K135" s="6">
        <v>234205</v>
      </c>
      <c r="L135" s="6">
        <v>234205</v>
      </c>
      <c r="M135" s="1" t="s">
        <v>1844</v>
      </c>
      <c r="N135" s="6">
        <v>0</v>
      </c>
      <c r="O135" s="6">
        <v>200000</v>
      </c>
      <c r="P135" s="17">
        <v>2.1</v>
      </c>
      <c r="Q135" s="59" t="s">
        <v>2560</v>
      </c>
      <c r="R135" s="61">
        <v>200000</v>
      </c>
      <c r="S135" s="63"/>
      <c r="T135" s="52">
        <v>210000</v>
      </c>
      <c r="U135" s="6">
        <v>0</v>
      </c>
      <c r="V135" s="6">
        <v>0</v>
      </c>
      <c r="W135" s="6">
        <v>0</v>
      </c>
      <c r="X135" s="6">
        <v>0</v>
      </c>
      <c r="Y135" s="14">
        <v>0</v>
      </c>
      <c r="Z135" s="63"/>
      <c r="AA135" s="52">
        <v>210000</v>
      </c>
      <c r="AB135" s="9">
        <v>0</v>
      </c>
      <c r="AC135" s="91"/>
      <c r="AD135" s="52">
        <v>0</v>
      </c>
      <c r="AE135" s="6">
        <v>0</v>
      </c>
      <c r="AF135" s="6">
        <v>0</v>
      </c>
      <c r="AG135" s="6">
        <v>0</v>
      </c>
      <c r="AH135" s="64" t="s">
        <v>992</v>
      </c>
      <c r="AI135" s="91"/>
      <c r="AJ135" s="24"/>
      <c r="AK135" s="91"/>
      <c r="AL135" s="52">
        <v>210000</v>
      </c>
      <c r="AM135" s="6">
        <v>0</v>
      </c>
      <c r="AN135" s="6">
        <v>0</v>
      </c>
      <c r="AO135" s="6">
        <v>0</v>
      </c>
      <c r="AP135" s="6">
        <v>0</v>
      </c>
      <c r="AQ135" s="14">
        <v>0</v>
      </c>
      <c r="AR135" s="37" t="s">
        <v>1469</v>
      </c>
      <c r="AS135" s="133"/>
      <c r="AT135" s="6">
        <v>215000</v>
      </c>
      <c r="AU135" s="6">
        <v>215000</v>
      </c>
      <c r="AV135" s="16" t="s">
        <v>734</v>
      </c>
      <c r="AW135" s="137"/>
      <c r="AX135" s="16" t="s">
        <v>591</v>
      </c>
      <c r="BA135" s="16" t="s">
        <v>29</v>
      </c>
      <c r="BC135" s="6">
        <v>0</v>
      </c>
    </row>
    <row r="136" spans="1:55" s="16" customFormat="1" ht="51">
      <c r="A136" s="57" t="s">
        <v>251</v>
      </c>
      <c r="B136" s="25">
        <v>200702400</v>
      </c>
      <c r="C136" s="1" t="s">
        <v>1447</v>
      </c>
      <c r="D136" s="1" t="s">
        <v>2385</v>
      </c>
      <c r="E136" s="58" t="s">
        <v>212</v>
      </c>
      <c r="F136" s="36" t="s">
        <v>882</v>
      </c>
      <c r="G136" s="1" t="s">
        <v>1141</v>
      </c>
      <c r="H136" s="1" t="s">
        <v>1620</v>
      </c>
      <c r="I136" s="17" t="s">
        <v>1011</v>
      </c>
      <c r="J136" s="6">
        <v>201345</v>
      </c>
      <c r="K136" s="6">
        <v>236007</v>
      </c>
      <c r="L136" s="6">
        <v>220998</v>
      </c>
      <c r="M136" s="1" t="s">
        <v>1623</v>
      </c>
      <c r="N136" s="6">
        <v>0</v>
      </c>
      <c r="O136" s="6">
        <v>0</v>
      </c>
      <c r="P136" s="17">
        <v>1</v>
      </c>
      <c r="Q136" s="59" t="s">
        <v>1090</v>
      </c>
      <c r="R136" s="61">
        <v>0</v>
      </c>
      <c r="S136" s="63"/>
      <c r="T136" s="52">
        <v>60000</v>
      </c>
      <c r="U136" s="6">
        <v>60000</v>
      </c>
      <c r="V136" s="6">
        <v>60000</v>
      </c>
      <c r="W136" s="6">
        <v>0</v>
      </c>
      <c r="X136" s="6">
        <v>0</v>
      </c>
      <c r="Y136" s="14">
        <v>0</v>
      </c>
      <c r="Z136" s="63"/>
      <c r="AA136" s="52">
        <v>60000</v>
      </c>
      <c r="AB136" s="9">
        <v>0</v>
      </c>
      <c r="AC136" s="91"/>
      <c r="AD136" s="52">
        <v>60000</v>
      </c>
      <c r="AE136" s="6">
        <v>60000</v>
      </c>
      <c r="AF136" s="6">
        <v>0</v>
      </c>
      <c r="AG136" s="6">
        <v>0</v>
      </c>
      <c r="AH136" s="64" t="s">
        <v>699</v>
      </c>
      <c r="AI136" s="91"/>
      <c r="AJ136" s="24"/>
      <c r="AK136" s="91"/>
      <c r="AL136" s="52">
        <v>0</v>
      </c>
      <c r="AM136" s="6">
        <v>0</v>
      </c>
      <c r="AN136" s="6">
        <v>0</v>
      </c>
      <c r="AO136" s="6">
        <v>0</v>
      </c>
      <c r="AP136" s="6">
        <v>0</v>
      </c>
      <c r="AQ136" s="14">
        <v>0</v>
      </c>
      <c r="AR136" s="37" t="s">
        <v>1091</v>
      </c>
      <c r="AS136" s="133"/>
      <c r="AT136" s="34">
        <v>0</v>
      </c>
      <c r="AU136" s="34">
        <v>0</v>
      </c>
      <c r="AW136" s="137"/>
      <c r="AY136" s="16" t="s">
        <v>1958</v>
      </c>
      <c r="BA136" s="142"/>
      <c r="BB136" s="142"/>
      <c r="BC136" s="34">
        <v>0</v>
      </c>
    </row>
    <row r="137" spans="1:55" s="16" customFormat="1" ht="89.25">
      <c r="A137" s="57" t="s">
        <v>254</v>
      </c>
      <c r="B137" s="25">
        <v>200600600</v>
      </c>
      <c r="C137" s="1" t="s">
        <v>2587</v>
      </c>
      <c r="D137" s="1" t="s">
        <v>2078</v>
      </c>
      <c r="E137" s="58" t="s">
        <v>1499</v>
      </c>
      <c r="F137" s="36" t="s">
        <v>1797</v>
      </c>
      <c r="G137" s="1" t="s">
        <v>409</v>
      </c>
      <c r="H137" s="1" t="s">
        <v>62</v>
      </c>
      <c r="I137" s="1" t="s">
        <v>1373</v>
      </c>
      <c r="J137" s="6">
        <v>341828</v>
      </c>
      <c r="K137" s="6">
        <v>348308</v>
      </c>
      <c r="L137" s="6">
        <v>364036</v>
      </c>
      <c r="M137" s="1" t="s">
        <v>1623</v>
      </c>
      <c r="N137" s="40">
        <v>0</v>
      </c>
      <c r="O137" s="6">
        <v>187000</v>
      </c>
      <c r="P137" s="17">
        <v>1</v>
      </c>
      <c r="Q137" s="59" t="s">
        <v>1731</v>
      </c>
      <c r="R137" s="61">
        <v>187000</v>
      </c>
      <c r="S137" s="63"/>
      <c r="T137" s="52">
        <v>297000</v>
      </c>
      <c r="U137" s="6">
        <v>297000</v>
      </c>
      <c r="V137" s="6">
        <v>297000</v>
      </c>
      <c r="W137" s="6">
        <v>0</v>
      </c>
      <c r="X137" s="6">
        <v>0</v>
      </c>
      <c r="Y137" s="14">
        <v>0</v>
      </c>
      <c r="Z137" s="63"/>
      <c r="AA137" s="52">
        <v>297000</v>
      </c>
      <c r="AB137" s="9">
        <v>0</v>
      </c>
      <c r="AC137" s="91"/>
      <c r="AD137" s="52">
        <v>297000</v>
      </c>
      <c r="AE137" s="6">
        <v>297000</v>
      </c>
      <c r="AF137" s="6">
        <v>0</v>
      </c>
      <c r="AG137" s="6">
        <v>0</v>
      </c>
      <c r="AH137" s="64" t="s">
        <v>1562</v>
      </c>
      <c r="AI137" s="91"/>
      <c r="AJ137" s="24"/>
      <c r="AK137" s="91"/>
      <c r="AL137" s="52">
        <v>222000</v>
      </c>
      <c r="AM137" s="6">
        <v>222000</v>
      </c>
      <c r="AN137" s="6">
        <v>222000</v>
      </c>
      <c r="AO137" s="6">
        <v>0</v>
      </c>
      <c r="AP137" s="6">
        <v>0</v>
      </c>
      <c r="AQ137" s="14">
        <v>0</v>
      </c>
      <c r="AR137" s="37" t="s">
        <v>1484</v>
      </c>
      <c r="AS137" s="133"/>
      <c r="AT137" s="34">
        <v>0</v>
      </c>
      <c r="AU137" s="34">
        <v>0</v>
      </c>
      <c r="AW137" s="137"/>
      <c r="AY137" s="16" t="s">
        <v>1958</v>
      </c>
      <c r="BA137" s="142"/>
      <c r="BB137" s="142"/>
      <c r="BC137" s="34">
        <v>0</v>
      </c>
    </row>
    <row r="138" spans="1:55" s="16" customFormat="1" ht="51">
      <c r="A138" s="57" t="s">
        <v>138</v>
      </c>
      <c r="B138" s="25">
        <v>200724900</v>
      </c>
      <c r="C138" s="1" t="s">
        <v>1187</v>
      </c>
      <c r="D138" s="1" t="s">
        <v>211</v>
      </c>
      <c r="E138" s="58" t="s">
        <v>540</v>
      </c>
      <c r="F138" s="36" t="s">
        <v>1842</v>
      </c>
      <c r="G138" s="1" t="s">
        <v>782</v>
      </c>
      <c r="H138" s="1" t="s">
        <v>1615</v>
      </c>
      <c r="I138" s="17" t="s">
        <v>2605</v>
      </c>
      <c r="J138" s="6">
        <v>394600</v>
      </c>
      <c r="K138" s="6">
        <v>254800</v>
      </c>
      <c r="L138" s="6">
        <v>264000</v>
      </c>
      <c r="M138" s="1" t="s">
        <v>1844</v>
      </c>
      <c r="N138" s="40">
        <v>0</v>
      </c>
      <c r="O138" s="40">
        <v>0</v>
      </c>
      <c r="P138" s="17">
        <v>2.3</v>
      </c>
      <c r="Q138" s="59" t="s">
        <v>2139</v>
      </c>
      <c r="R138" s="61">
        <v>0</v>
      </c>
      <c r="S138" s="63"/>
      <c r="T138" s="52">
        <v>350000</v>
      </c>
      <c r="U138" s="6">
        <v>254800</v>
      </c>
      <c r="V138" s="6">
        <v>264000</v>
      </c>
      <c r="W138" s="6">
        <v>0</v>
      </c>
      <c r="X138" s="6">
        <v>0</v>
      </c>
      <c r="Y138" s="14">
        <v>0</v>
      </c>
      <c r="Z138" s="63"/>
      <c r="AA138" s="52">
        <v>350000</v>
      </c>
      <c r="AB138" s="9">
        <v>0</v>
      </c>
      <c r="AC138" s="91"/>
      <c r="AD138" s="52">
        <v>254800</v>
      </c>
      <c r="AE138" s="6">
        <v>264000</v>
      </c>
      <c r="AF138" s="6">
        <v>0</v>
      </c>
      <c r="AG138" s="6">
        <v>0</v>
      </c>
      <c r="AH138" s="64" t="s">
        <v>1805</v>
      </c>
      <c r="AI138" s="91"/>
      <c r="AJ138" s="24"/>
      <c r="AK138" s="91"/>
      <c r="AL138" s="52">
        <v>130000</v>
      </c>
      <c r="AM138" s="6">
        <v>185000</v>
      </c>
      <c r="AN138" s="6">
        <v>185000</v>
      </c>
      <c r="AO138" s="6">
        <v>0</v>
      </c>
      <c r="AP138" s="6">
        <v>0</v>
      </c>
      <c r="AQ138" s="14">
        <v>0</v>
      </c>
      <c r="AR138" s="37" t="s">
        <v>2140</v>
      </c>
      <c r="AS138" s="133"/>
      <c r="AT138" s="34">
        <v>0</v>
      </c>
      <c r="AU138" s="34">
        <v>0</v>
      </c>
      <c r="AW138" s="137"/>
      <c r="AY138" s="16" t="s">
        <v>1958</v>
      </c>
      <c r="BA138" s="142"/>
      <c r="BB138" s="142"/>
      <c r="BC138" s="34">
        <v>0</v>
      </c>
    </row>
    <row r="139" spans="1:55" s="16" customFormat="1" ht="63.75">
      <c r="A139" s="57" t="s">
        <v>252</v>
      </c>
      <c r="B139" s="25">
        <v>199601100</v>
      </c>
      <c r="C139" s="1" t="s">
        <v>1050</v>
      </c>
      <c r="D139" s="1" t="s">
        <v>208</v>
      </c>
      <c r="E139" s="58" t="s">
        <v>209</v>
      </c>
      <c r="F139" s="36" t="s">
        <v>2004</v>
      </c>
      <c r="G139" s="1" t="s">
        <v>2087</v>
      </c>
      <c r="H139" s="1" t="s">
        <v>1615</v>
      </c>
      <c r="I139" s="1" t="s">
        <v>1616</v>
      </c>
      <c r="J139" s="6">
        <v>270000</v>
      </c>
      <c r="K139" s="6">
        <v>950000</v>
      </c>
      <c r="L139" s="6">
        <v>1105000</v>
      </c>
      <c r="M139" s="1" t="s">
        <v>1844</v>
      </c>
      <c r="N139" s="6">
        <v>0</v>
      </c>
      <c r="O139" s="6">
        <v>317000</v>
      </c>
      <c r="P139" s="17">
        <v>2.3</v>
      </c>
      <c r="Q139" s="59" t="s">
        <v>1976</v>
      </c>
      <c r="R139" s="61">
        <v>317000</v>
      </c>
      <c r="S139" s="63"/>
      <c r="T139" s="52">
        <v>37000</v>
      </c>
      <c r="U139" s="6">
        <v>37000</v>
      </c>
      <c r="V139" s="6">
        <v>37000</v>
      </c>
      <c r="W139" s="6">
        <v>0</v>
      </c>
      <c r="X139" s="6">
        <v>0</v>
      </c>
      <c r="Y139" s="14">
        <v>0</v>
      </c>
      <c r="Z139" s="63"/>
      <c r="AA139" s="53">
        <v>0</v>
      </c>
      <c r="AB139" s="9">
        <v>0</v>
      </c>
      <c r="AC139" s="91"/>
      <c r="AD139" s="52">
        <v>0</v>
      </c>
      <c r="AE139" s="6">
        <v>0</v>
      </c>
      <c r="AF139" s="6">
        <v>0</v>
      </c>
      <c r="AG139" s="6">
        <v>0</v>
      </c>
      <c r="AH139" s="64" t="s">
        <v>2601</v>
      </c>
      <c r="AI139" s="91"/>
      <c r="AJ139" s="24" t="s">
        <v>1348</v>
      </c>
      <c r="AK139" s="91"/>
      <c r="AL139" s="52">
        <v>37000</v>
      </c>
      <c r="AM139" s="18">
        <v>0</v>
      </c>
      <c r="AN139" s="18">
        <v>0</v>
      </c>
      <c r="AO139" s="18">
        <v>0</v>
      </c>
      <c r="AP139" s="18">
        <v>0</v>
      </c>
      <c r="AQ139" s="44">
        <v>0</v>
      </c>
      <c r="AR139" s="37" t="s">
        <v>1977</v>
      </c>
      <c r="AS139" s="133"/>
      <c r="AT139" s="6">
        <v>0</v>
      </c>
      <c r="AU139" s="6">
        <v>0</v>
      </c>
      <c r="AW139" s="137"/>
      <c r="AY139" s="16" t="s">
        <v>1958</v>
      </c>
      <c r="BA139" s="142"/>
      <c r="BB139" s="142"/>
      <c r="BC139" s="6">
        <v>0</v>
      </c>
    </row>
    <row r="140" spans="1:55" s="16" customFormat="1" ht="63.75">
      <c r="A140" s="57" t="s">
        <v>252</v>
      </c>
      <c r="B140" s="25">
        <v>199604601</v>
      </c>
      <c r="C140" s="1" t="s">
        <v>1053</v>
      </c>
      <c r="D140" s="1" t="s">
        <v>208</v>
      </c>
      <c r="E140" s="58" t="s">
        <v>209</v>
      </c>
      <c r="F140" s="36" t="s">
        <v>2004</v>
      </c>
      <c r="G140" s="1" t="s">
        <v>1448</v>
      </c>
      <c r="H140" s="1" t="s">
        <v>1615</v>
      </c>
      <c r="I140" s="1" t="s">
        <v>2365</v>
      </c>
      <c r="J140" s="6">
        <v>321373</v>
      </c>
      <c r="K140" s="6">
        <v>337443</v>
      </c>
      <c r="L140" s="6">
        <v>354315</v>
      </c>
      <c r="M140" s="1" t="s">
        <v>1844</v>
      </c>
      <c r="N140" s="6">
        <v>0</v>
      </c>
      <c r="O140" s="6">
        <v>277617</v>
      </c>
      <c r="P140" s="17">
        <v>2.3</v>
      </c>
      <c r="Q140" s="59" t="s">
        <v>1978</v>
      </c>
      <c r="R140" s="61">
        <v>277617</v>
      </c>
      <c r="S140" s="63"/>
      <c r="T140" s="52">
        <v>337710</v>
      </c>
      <c r="U140" s="6">
        <v>337710</v>
      </c>
      <c r="V140" s="6">
        <v>337710</v>
      </c>
      <c r="W140" s="6">
        <v>0</v>
      </c>
      <c r="X140" s="6">
        <v>0</v>
      </c>
      <c r="Y140" s="14">
        <v>0</v>
      </c>
      <c r="Z140" s="63"/>
      <c r="AA140" s="52">
        <v>337710</v>
      </c>
      <c r="AB140" s="9">
        <v>0</v>
      </c>
      <c r="AC140" s="91"/>
      <c r="AD140" s="52">
        <v>337710</v>
      </c>
      <c r="AE140" s="6">
        <v>337710</v>
      </c>
      <c r="AF140" s="6">
        <v>0</v>
      </c>
      <c r="AG140" s="6">
        <v>0</v>
      </c>
      <c r="AH140" s="64"/>
      <c r="AI140" s="91"/>
      <c r="AJ140" s="24"/>
      <c r="AK140" s="91"/>
      <c r="AL140" s="52">
        <v>337710</v>
      </c>
      <c r="AM140" s="6">
        <v>337710</v>
      </c>
      <c r="AN140" s="6">
        <v>337710</v>
      </c>
      <c r="AO140" s="6">
        <v>0</v>
      </c>
      <c r="AP140" s="6">
        <v>0</v>
      </c>
      <c r="AQ140" s="14">
        <v>0</v>
      </c>
      <c r="AR140" s="37" t="s">
        <v>1970</v>
      </c>
      <c r="AS140" s="133"/>
      <c r="AT140" s="34">
        <v>0</v>
      </c>
      <c r="AU140" s="34">
        <v>0</v>
      </c>
      <c r="AW140" s="137"/>
      <c r="AY140" s="16" t="s">
        <v>1958</v>
      </c>
      <c r="BA140" s="142"/>
      <c r="BB140" s="142"/>
      <c r="BC140" s="34">
        <v>0</v>
      </c>
    </row>
    <row r="141" spans="1:55" s="16" customFormat="1" ht="63.75">
      <c r="A141" s="57" t="s">
        <v>254</v>
      </c>
      <c r="B141" s="25">
        <v>200003900</v>
      </c>
      <c r="C141" s="1" t="s">
        <v>1699</v>
      </c>
      <c r="D141" s="1" t="s">
        <v>208</v>
      </c>
      <c r="E141" s="58" t="s">
        <v>209</v>
      </c>
      <c r="F141" s="36" t="s">
        <v>2004</v>
      </c>
      <c r="G141" s="1" t="s">
        <v>1140</v>
      </c>
      <c r="H141" s="1" t="s">
        <v>1615</v>
      </c>
      <c r="I141" s="1" t="s">
        <v>2365</v>
      </c>
      <c r="J141" s="6">
        <v>1417375</v>
      </c>
      <c r="K141" s="6">
        <v>1377482</v>
      </c>
      <c r="L141" s="6">
        <v>1421356</v>
      </c>
      <c r="M141" s="1" t="s">
        <v>1844</v>
      </c>
      <c r="N141" s="6">
        <v>0</v>
      </c>
      <c r="O141" s="6">
        <v>522546</v>
      </c>
      <c r="P141" s="17">
        <v>2.3</v>
      </c>
      <c r="Q141" s="59" t="s">
        <v>2570</v>
      </c>
      <c r="R141" s="61">
        <v>522546</v>
      </c>
      <c r="S141" s="63"/>
      <c r="T141" s="52">
        <v>713796</v>
      </c>
      <c r="U141" s="6">
        <v>713796</v>
      </c>
      <c r="V141" s="6">
        <v>713796</v>
      </c>
      <c r="W141" s="6">
        <v>0</v>
      </c>
      <c r="X141" s="6">
        <v>0</v>
      </c>
      <c r="Y141" s="14">
        <v>0</v>
      </c>
      <c r="Z141" s="63"/>
      <c r="AA141" s="52">
        <v>713796</v>
      </c>
      <c r="AB141" s="9">
        <v>0</v>
      </c>
      <c r="AC141" s="91"/>
      <c r="AD141" s="52">
        <v>713796</v>
      </c>
      <c r="AE141" s="6">
        <v>713796</v>
      </c>
      <c r="AF141" s="6">
        <v>0</v>
      </c>
      <c r="AG141" s="6">
        <v>0</v>
      </c>
      <c r="AH141" s="64" t="s">
        <v>741</v>
      </c>
      <c r="AI141" s="91"/>
      <c r="AJ141" s="24"/>
      <c r="AK141" s="91"/>
      <c r="AL141" s="55">
        <f>914360+17000</f>
        <v>931360</v>
      </c>
      <c r="AM141" s="42">
        <v>931360</v>
      </c>
      <c r="AN141" s="42">
        <v>931360</v>
      </c>
      <c r="AO141" s="6">
        <v>0</v>
      </c>
      <c r="AP141" s="6">
        <v>0</v>
      </c>
      <c r="AQ141" s="14">
        <v>0</v>
      </c>
      <c r="AR141" s="37" t="s">
        <v>2571</v>
      </c>
      <c r="AS141" s="133"/>
      <c r="AT141" s="6">
        <v>0</v>
      </c>
      <c r="AU141" s="6">
        <v>0</v>
      </c>
      <c r="AW141" s="137"/>
      <c r="AY141" s="16" t="s">
        <v>1958</v>
      </c>
      <c r="BA141" s="142"/>
      <c r="BB141" s="142"/>
      <c r="BC141" s="6">
        <v>0</v>
      </c>
    </row>
    <row r="142" spans="1:55" s="16" customFormat="1" ht="51">
      <c r="A142" s="57" t="s">
        <v>254</v>
      </c>
      <c r="B142" s="25">
        <v>200708300</v>
      </c>
      <c r="C142" s="1" t="s">
        <v>1306</v>
      </c>
      <c r="D142" s="1" t="s">
        <v>208</v>
      </c>
      <c r="E142" s="58" t="s">
        <v>214</v>
      </c>
      <c r="F142" s="36" t="s">
        <v>1820</v>
      </c>
      <c r="G142" s="1" t="s">
        <v>1143</v>
      </c>
      <c r="H142" s="1" t="s">
        <v>1615</v>
      </c>
      <c r="I142" s="1" t="s">
        <v>897</v>
      </c>
      <c r="J142" s="6">
        <v>455000</v>
      </c>
      <c r="K142" s="6">
        <v>477750</v>
      </c>
      <c r="L142" s="6">
        <v>501642</v>
      </c>
      <c r="M142" s="1" t="s">
        <v>1844</v>
      </c>
      <c r="N142" s="40">
        <v>0</v>
      </c>
      <c r="O142" s="40">
        <v>0</v>
      </c>
      <c r="P142" s="17">
        <v>2.1</v>
      </c>
      <c r="Q142" s="59" t="s">
        <v>2283</v>
      </c>
      <c r="R142" s="61">
        <v>0</v>
      </c>
      <c r="S142" s="63"/>
      <c r="T142" s="52">
        <v>147624</v>
      </c>
      <c r="U142" s="6">
        <v>147624</v>
      </c>
      <c r="V142" s="6">
        <v>147624</v>
      </c>
      <c r="W142" s="6">
        <v>0</v>
      </c>
      <c r="X142" s="6">
        <v>0</v>
      </c>
      <c r="Y142" s="14">
        <v>0</v>
      </c>
      <c r="Z142" s="63"/>
      <c r="AA142" s="52">
        <v>147624</v>
      </c>
      <c r="AB142" s="9">
        <v>0</v>
      </c>
      <c r="AC142" s="91"/>
      <c r="AD142" s="52">
        <v>147624</v>
      </c>
      <c r="AE142" s="6">
        <v>147624</v>
      </c>
      <c r="AF142" s="6">
        <v>0</v>
      </c>
      <c r="AG142" s="6">
        <v>0</v>
      </c>
      <c r="AH142" s="64" t="s">
        <v>691</v>
      </c>
      <c r="AI142" s="91"/>
      <c r="AJ142" s="24"/>
      <c r="AK142" s="91"/>
      <c r="AL142" s="55">
        <v>147624</v>
      </c>
      <c r="AM142" s="42">
        <v>147624</v>
      </c>
      <c r="AN142" s="42">
        <v>147624</v>
      </c>
      <c r="AO142" s="6">
        <v>0</v>
      </c>
      <c r="AP142" s="6">
        <v>0</v>
      </c>
      <c r="AQ142" s="14">
        <v>0</v>
      </c>
      <c r="AR142" s="37" t="s">
        <v>1240</v>
      </c>
      <c r="AS142" s="133"/>
      <c r="AT142" s="34">
        <v>0</v>
      </c>
      <c r="AU142" s="34">
        <v>0</v>
      </c>
      <c r="AW142" s="137"/>
      <c r="AY142" s="16" t="s">
        <v>1958</v>
      </c>
      <c r="BA142" s="142"/>
      <c r="BB142" s="142"/>
      <c r="BC142" s="34">
        <v>0</v>
      </c>
    </row>
    <row r="143" spans="1:55" s="16" customFormat="1" ht="51">
      <c r="A143" s="57" t="s">
        <v>254</v>
      </c>
      <c r="B143" s="25">
        <v>198805303</v>
      </c>
      <c r="C143" s="1" t="s">
        <v>1683</v>
      </c>
      <c r="D143" s="1" t="s">
        <v>1486</v>
      </c>
      <c r="E143" s="58" t="s">
        <v>1487</v>
      </c>
      <c r="F143" s="36" t="s">
        <v>1049</v>
      </c>
      <c r="G143" s="1" t="s">
        <v>1115</v>
      </c>
      <c r="H143" s="1" t="s">
        <v>1615</v>
      </c>
      <c r="I143" s="1" t="s">
        <v>1616</v>
      </c>
      <c r="J143" s="6">
        <v>585897</v>
      </c>
      <c r="K143" s="6">
        <v>544920</v>
      </c>
      <c r="L143" s="6">
        <v>556421</v>
      </c>
      <c r="M143" s="1" t="s">
        <v>2324</v>
      </c>
      <c r="N143" s="6">
        <v>0</v>
      </c>
      <c r="O143" s="6">
        <v>516646</v>
      </c>
      <c r="P143" s="17">
        <v>1</v>
      </c>
      <c r="Q143" s="59" t="s">
        <v>2620</v>
      </c>
      <c r="R143" s="61">
        <v>516646</v>
      </c>
      <c r="S143" s="63"/>
      <c r="T143" s="52">
        <v>516646</v>
      </c>
      <c r="U143" s="6">
        <v>516646</v>
      </c>
      <c r="V143" s="6">
        <v>516646</v>
      </c>
      <c r="W143" s="6">
        <v>0</v>
      </c>
      <c r="X143" s="6">
        <v>0</v>
      </c>
      <c r="Y143" s="14">
        <v>0</v>
      </c>
      <c r="Z143" s="63"/>
      <c r="AA143" s="52">
        <v>516646</v>
      </c>
      <c r="AB143" s="9">
        <v>0</v>
      </c>
      <c r="AC143" s="91"/>
      <c r="AD143" s="52">
        <v>516646</v>
      </c>
      <c r="AE143" s="6">
        <v>516646</v>
      </c>
      <c r="AF143" s="6">
        <v>0</v>
      </c>
      <c r="AG143" s="6">
        <v>0</v>
      </c>
      <c r="AH143" s="64" t="s">
        <v>2043</v>
      </c>
      <c r="AI143" s="91"/>
      <c r="AJ143" s="24"/>
      <c r="AK143" s="91"/>
      <c r="AL143" s="52">
        <v>540000</v>
      </c>
      <c r="AM143" s="6">
        <v>540000</v>
      </c>
      <c r="AN143" s="6">
        <v>540000</v>
      </c>
      <c r="AO143" s="6">
        <v>0</v>
      </c>
      <c r="AP143" s="6">
        <v>0</v>
      </c>
      <c r="AQ143" s="14">
        <v>0</v>
      </c>
      <c r="AR143" s="37"/>
      <c r="AS143" s="133"/>
      <c r="AT143" s="34">
        <v>0</v>
      </c>
      <c r="AU143" s="34">
        <v>0</v>
      </c>
      <c r="AW143" s="137"/>
      <c r="AY143" s="16" t="s">
        <v>1958</v>
      </c>
      <c r="BA143" s="142"/>
      <c r="BB143" s="142"/>
      <c r="BC143" s="34">
        <v>0</v>
      </c>
    </row>
    <row r="144" spans="1:55" s="16" customFormat="1" ht="89.25">
      <c r="A144" s="57" t="s">
        <v>251</v>
      </c>
      <c r="B144" s="25">
        <v>198805307</v>
      </c>
      <c r="C144" s="1" t="s">
        <v>1485</v>
      </c>
      <c r="D144" s="1" t="s">
        <v>1486</v>
      </c>
      <c r="E144" s="58" t="s">
        <v>1487</v>
      </c>
      <c r="F144" s="36" t="s">
        <v>1049</v>
      </c>
      <c r="G144" s="1" t="s">
        <v>1114</v>
      </c>
      <c r="H144" s="1" t="s">
        <v>1615</v>
      </c>
      <c r="I144" s="1" t="s">
        <v>1616</v>
      </c>
      <c r="J144" s="6">
        <v>270282</v>
      </c>
      <c r="K144" s="6">
        <v>277906</v>
      </c>
      <c r="L144" s="6">
        <v>285530</v>
      </c>
      <c r="M144" s="1" t="s">
        <v>2324</v>
      </c>
      <c r="N144" s="6">
        <v>0</v>
      </c>
      <c r="O144" s="6">
        <v>589000</v>
      </c>
      <c r="P144" s="17">
        <v>1</v>
      </c>
      <c r="Q144" s="59" t="s">
        <v>2057</v>
      </c>
      <c r="R144" s="61">
        <v>765457</v>
      </c>
      <c r="S144" s="63"/>
      <c r="T144" s="52">
        <v>251107</v>
      </c>
      <c r="U144" s="6">
        <v>251107</v>
      </c>
      <c r="V144" s="6">
        <v>251107</v>
      </c>
      <c r="W144" s="6">
        <v>0</v>
      </c>
      <c r="X144" s="6">
        <v>0</v>
      </c>
      <c r="Y144" s="14">
        <v>0</v>
      </c>
      <c r="Z144" s="63"/>
      <c r="AA144" s="52">
        <v>251107</v>
      </c>
      <c r="AB144" s="9">
        <v>0</v>
      </c>
      <c r="AC144" s="91"/>
      <c r="AD144" s="52">
        <v>251107</v>
      </c>
      <c r="AE144" s="6">
        <v>251107</v>
      </c>
      <c r="AF144" s="6">
        <v>0</v>
      </c>
      <c r="AG144" s="6">
        <v>0</v>
      </c>
      <c r="AH144" s="64" t="s">
        <v>2043</v>
      </c>
      <c r="AI144" s="91"/>
      <c r="AJ144" s="24"/>
      <c r="AK144" s="91"/>
      <c r="AL144" s="52">
        <v>270282</v>
      </c>
      <c r="AM144" s="6">
        <v>277906</v>
      </c>
      <c r="AN144" s="6">
        <v>285530</v>
      </c>
      <c r="AO144" s="6">
        <v>0</v>
      </c>
      <c r="AP144" s="6">
        <v>0</v>
      </c>
      <c r="AQ144" s="14">
        <v>0</v>
      </c>
      <c r="AR144" s="37"/>
      <c r="AS144" s="133"/>
      <c r="AT144" s="34">
        <v>0</v>
      </c>
      <c r="AU144" s="34">
        <v>0</v>
      </c>
      <c r="AW144" s="137"/>
      <c r="AY144" s="16" t="s">
        <v>1958</v>
      </c>
      <c r="BA144" s="142"/>
      <c r="BB144" s="142"/>
      <c r="BC144" s="34">
        <v>0</v>
      </c>
    </row>
    <row r="145" spans="1:55" s="16" customFormat="1" ht="63.75">
      <c r="A145" s="57" t="s">
        <v>252</v>
      </c>
      <c r="B145" s="25">
        <v>199801800</v>
      </c>
      <c r="C145" s="1" t="s">
        <v>1066</v>
      </c>
      <c r="D145" s="1" t="s">
        <v>1486</v>
      </c>
      <c r="E145" s="58" t="s">
        <v>209</v>
      </c>
      <c r="F145" s="36" t="s">
        <v>869</v>
      </c>
      <c r="G145" s="1" t="s">
        <v>2092</v>
      </c>
      <c r="H145" s="1" t="s">
        <v>1615</v>
      </c>
      <c r="I145" s="1" t="s">
        <v>1525</v>
      </c>
      <c r="J145" s="6">
        <v>1011616</v>
      </c>
      <c r="K145" s="6">
        <v>962383</v>
      </c>
      <c r="L145" s="6">
        <v>924329</v>
      </c>
      <c r="M145" s="1" t="s">
        <v>2324</v>
      </c>
      <c r="N145" s="6">
        <v>600000</v>
      </c>
      <c r="O145" s="6">
        <v>0</v>
      </c>
      <c r="P145" s="17">
        <v>2.3</v>
      </c>
      <c r="Q145" s="59" t="s">
        <v>1967</v>
      </c>
      <c r="R145" s="61">
        <v>600000</v>
      </c>
      <c r="S145" s="63"/>
      <c r="T145" s="52">
        <v>350929</v>
      </c>
      <c r="U145" s="6">
        <v>350929</v>
      </c>
      <c r="V145" s="6">
        <v>350929</v>
      </c>
      <c r="W145" s="6">
        <v>0</v>
      </c>
      <c r="X145" s="6">
        <v>0</v>
      </c>
      <c r="Y145" s="14">
        <v>0</v>
      </c>
      <c r="Z145" s="63"/>
      <c r="AA145" s="52">
        <v>350929</v>
      </c>
      <c r="AB145" s="9">
        <v>0</v>
      </c>
      <c r="AC145" s="91"/>
      <c r="AD145" s="52">
        <v>350929</v>
      </c>
      <c r="AE145" s="6">
        <v>350929</v>
      </c>
      <c r="AF145" s="6">
        <v>0</v>
      </c>
      <c r="AG145" s="6">
        <v>0</v>
      </c>
      <c r="AH145" s="64" t="s">
        <v>480</v>
      </c>
      <c r="AI145" s="91"/>
      <c r="AJ145" s="24" t="s">
        <v>2090</v>
      </c>
      <c r="AK145" s="91"/>
      <c r="AL145" s="53">
        <v>0</v>
      </c>
      <c r="AM145" s="18">
        <v>0</v>
      </c>
      <c r="AN145" s="18">
        <v>0</v>
      </c>
      <c r="AO145" s="18">
        <v>0</v>
      </c>
      <c r="AP145" s="18">
        <v>0</v>
      </c>
      <c r="AQ145" s="44">
        <v>0</v>
      </c>
      <c r="AR145" s="37" t="s">
        <v>2314</v>
      </c>
      <c r="AS145" s="133"/>
      <c r="AT145" s="34">
        <v>0</v>
      </c>
      <c r="AU145" s="34">
        <v>0</v>
      </c>
      <c r="AW145" s="137"/>
      <c r="AY145" s="16" t="s">
        <v>1958</v>
      </c>
      <c r="BA145" s="142"/>
      <c r="BB145" s="142"/>
      <c r="BC145" s="34">
        <v>0</v>
      </c>
    </row>
    <row r="146" spans="1:55" s="16" customFormat="1" ht="114.75">
      <c r="A146" s="57" t="s">
        <v>253</v>
      </c>
      <c r="B146" s="25">
        <v>199802200</v>
      </c>
      <c r="C146" s="1" t="s">
        <v>2519</v>
      </c>
      <c r="D146" s="1" t="s">
        <v>1486</v>
      </c>
      <c r="E146" s="58" t="s">
        <v>209</v>
      </c>
      <c r="F146" s="36" t="s">
        <v>869</v>
      </c>
      <c r="G146" s="1" t="s">
        <v>1867</v>
      </c>
      <c r="H146" s="1" t="s">
        <v>62</v>
      </c>
      <c r="I146" s="1" t="s">
        <v>1525</v>
      </c>
      <c r="J146" s="6">
        <v>278836</v>
      </c>
      <c r="K146" s="6">
        <v>309615</v>
      </c>
      <c r="L146" s="6">
        <v>409792</v>
      </c>
      <c r="M146" s="1" t="s">
        <v>2324</v>
      </c>
      <c r="N146" s="6">
        <v>0</v>
      </c>
      <c r="O146" s="6">
        <v>210772</v>
      </c>
      <c r="P146" s="17">
        <v>1</v>
      </c>
      <c r="Q146" s="59" t="s">
        <v>1966</v>
      </c>
      <c r="R146" s="61">
        <v>210772</v>
      </c>
      <c r="S146" s="63"/>
      <c r="T146" s="52">
        <v>210000</v>
      </c>
      <c r="U146" s="6">
        <v>210000</v>
      </c>
      <c r="V146" s="6">
        <v>210000</v>
      </c>
      <c r="W146" s="6">
        <v>0</v>
      </c>
      <c r="X146" s="6">
        <v>0</v>
      </c>
      <c r="Y146" s="14">
        <v>0</v>
      </c>
      <c r="Z146" s="63"/>
      <c r="AA146" s="52">
        <v>210000</v>
      </c>
      <c r="AB146" s="9">
        <v>0</v>
      </c>
      <c r="AC146" s="91"/>
      <c r="AD146" s="52">
        <v>210000</v>
      </c>
      <c r="AE146" s="6">
        <v>210000</v>
      </c>
      <c r="AF146" s="6">
        <v>0</v>
      </c>
      <c r="AG146" s="6">
        <v>0</v>
      </c>
      <c r="AH146" s="64" t="s">
        <v>285</v>
      </c>
      <c r="AI146" s="91"/>
      <c r="AJ146" s="24"/>
      <c r="AK146" s="91"/>
      <c r="AL146" s="52">
        <v>210000</v>
      </c>
      <c r="AM146" s="6">
        <v>210000</v>
      </c>
      <c r="AN146" s="6">
        <v>210000</v>
      </c>
      <c r="AO146" s="6">
        <v>0</v>
      </c>
      <c r="AP146" s="6">
        <v>0</v>
      </c>
      <c r="AQ146" s="14">
        <v>0</v>
      </c>
      <c r="AR146" s="37" t="s">
        <v>2529</v>
      </c>
      <c r="AS146" s="133"/>
      <c r="AT146" s="34">
        <v>0</v>
      </c>
      <c r="AU146" s="34">
        <v>0</v>
      </c>
      <c r="AW146" s="137"/>
      <c r="AY146" s="16" t="s">
        <v>1958</v>
      </c>
      <c r="BA146" s="142"/>
      <c r="BB146" s="142"/>
      <c r="BC146" s="34">
        <v>0</v>
      </c>
    </row>
    <row r="147" spans="1:55" s="16" customFormat="1" ht="102">
      <c r="A147" s="57" t="s">
        <v>251</v>
      </c>
      <c r="B147" s="25">
        <v>199107200</v>
      </c>
      <c r="C147" s="1" t="s">
        <v>507</v>
      </c>
      <c r="D147" s="1" t="s">
        <v>508</v>
      </c>
      <c r="E147" s="58" t="s">
        <v>206</v>
      </c>
      <c r="F147" s="36" t="s">
        <v>1356</v>
      </c>
      <c r="G147" s="1" t="s">
        <v>358</v>
      </c>
      <c r="H147" s="1" t="s">
        <v>1615</v>
      </c>
      <c r="I147" s="1" t="s">
        <v>1013</v>
      </c>
      <c r="J147" s="6">
        <v>1086118</v>
      </c>
      <c r="K147" s="6">
        <v>1135362</v>
      </c>
      <c r="L147" s="6">
        <v>1172418</v>
      </c>
      <c r="M147" s="1" t="s">
        <v>1618</v>
      </c>
      <c r="N147" s="6">
        <v>1500000</v>
      </c>
      <c r="O147" s="6">
        <v>906638</v>
      </c>
      <c r="P147" s="17">
        <v>2.3</v>
      </c>
      <c r="Q147" s="59" t="s">
        <v>2052</v>
      </c>
      <c r="R147" s="61">
        <v>2406638</v>
      </c>
      <c r="S147" s="63"/>
      <c r="T147" s="52">
        <v>1017070</v>
      </c>
      <c r="U147" s="6">
        <v>1017070</v>
      </c>
      <c r="V147" s="6">
        <v>1017070</v>
      </c>
      <c r="W147" s="6">
        <v>650000</v>
      </c>
      <c r="X147" s="6">
        <v>1900000</v>
      </c>
      <c r="Y147" s="14">
        <v>0</v>
      </c>
      <c r="Z147" s="63"/>
      <c r="AA147" s="53">
        <v>0</v>
      </c>
      <c r="AB147" s="9">
        <v>0</v>
      </c>
      <c r="AC147" s="91"/>
      <c r="AD147" s="53">
        <v>0</v>
      </c>
      <c r="AE147" s="18">
        <v>0</v>
      </c>
      <c r="AF147" s="6">
        <v>0</v>
      </c>
      <c r="AG147" s="6">
        <v>0</v>
      </c>
      <c r="AH147" s="64" t="s">
        <v>125</v>
      </c>
      <c r="AI147" s="91"/>
      <c r="AJ147" s="24" t="s">
        <v>1481</v>
      </c>
      <c r="AK147" s="91"/>
      <c r="AL147" s="52">
        <v>1017070</v>
      </c>
      <c r="AM147" s="6">
        <v>1017070</v>
      </c>
      <c r="AN147" s="6">
        <v>1017070</v>
      </c>
      <c r="AO147" s="6">
        <v>0</v>
      </c>
      <c r="AP147" s="6">
        <v>0</v>
      </c>
      <c r="AQ147" s="14">
        <v>0</v>
      </c>
      <c r="AR147" s="37" t="s">
        <v>2046</v>
      </c>
      <c r="AS147" s="133"/>
      <c r="AT147" s="34">
        <v>0</v>
      </c>
      <c r="AU147" s="34">
        <v>0</v>
      </c>
      <c r="AW147" s="137"/>
      <c r="AY147" s="16" t="s">
        <v>1958</v>
      </c>
      <c r="BA147" s="142"/>
      <c r="BB147" s="142"/>
      <c r="BC147" s="34">
        <v>0</v>
      </c>
    </row>
    <row r="148" spans="1:55" s="16" customFormat="1" ht="38.25">
      <c r="A148" s="57" t="s">
        <v>254</v>
      </c>
      <c r="B148" s="25">
        <v>199107300</v>
      </c>
      <c r="C148" s="1" t="s">
        <v>314</v>
      </c>
      <c r="D148" s="1" t="s">
        <v>508</v>
      </c>
      <c r="E148" s="58" t="s">
        <v>206</v>
      </c>
      <c r="F148" s="36" t="s">
        <v>1356</v>
      </c>
      <c r="G148" s="1" t="s">
        <v>2100</v>
      </c>
      <c r="H148" s="1" t="s">
        <v>1615</v>
      </c>
      <c r="I148" s="1" t="s">
        <v>1095</v>
      </c>
      <c r="J148" s="6">
        <v>960900</v>
      </c>
      <c r="K148" s="6">
        <v>1008950</v>
      </c>
      <c r="L148" s="6">
        <v>1059410</v>
      </c>
      <c r="M148" s="1" t="s">
        <v>1623</v>
      </c>
      <c r="N148" s="6">
        <v>0</v>
      </c>
      <c r="O148" s="6">
        <v>884640</v>
      </c>
      <c r="P148" s="17">
        <v>2.3</v>
      </c>
      <c r="Q148" s="59" t="s">
        <v>2550</v>
      </c>
      <c r="R148" s="61">
        <v>884640</v>
      </c>
      <c r="S148" s="63"/>
      <c r="T148" s="52">
        <v>784650</v>
      </c>
      <c r="U148" s="6">
        <v>784650</v>
      </c>
      <c r="V148" s="6">
        <v>784650</v>
      </c>
      <c r="W148" s="6">
        <v>0</v>
      </c>
      <c r="X148" s="6">
        <v>0</v>
      </c>
      <c r="Y148" s="14">
        <v>0</v>
      </c>
      <c r="Z148" s="63"/>
      <c r="AA148" s="52">
        <v>784650</v>
      </c>
      <c r="AB148" s="9">
        <v>0</v>
      </c>
      <c r="AC148" s="91"/>
      <c r="AD148" s="52">
        <v>784650</v>
      </c>
      <c r="AE148" s="6">
        <v>784650</v>
      </c>
      <c r="AF148" s="6">
        <v>0</v>
      </c>
      <c r="AG148" s="6">
        <v>0</v>
      </c>
      <c r="AH148" s="64" t="s">
        <v>2043</v>
      </c>
      <c r="AI148" s="91"/>
      <c r="AJ148" s="24"/>
      <c r="AK148" s="91"/>
      <c r="AL148" s="52">
        <v>784650</v>
      </c>
      <c r="AM148" s="6">
        <v>784650</v>
      </c>
      <c r="AN148" s="6">
        <v>784650</v>
      </c>
      <c r="AO148" s="6">
        <v>0</v>
      </c>
      <c r="AP148" s="6">
        <v>0</v>
      </c>
      <c r="AQ148" s="14">
        <v>0</v>
      </c>
      <c r="AR148" s="37" t="s">
        <v>2030</v>
      </c>
      <c r="AS148" s="133"/>
      <c r="AT148" s="34">
        <v>0</v>
      </c>
      <c r="AU148" s="34">
        <v>0</v>
      </c>
      <c r="AW148" s="137"/>
      <c r="AY148" s="16" t="s">
        <v>1958</v>
      </c>
      <c r="BA148" s="142"/>
      <c r="BB148" s="142"/>
      <c r="BC148" s="34">
        <v>0</v>
      </c>
    </row>
    <row r="149" spans="1:55" s="16" customFormat="1" ht="51">
      <c r="A149" s="57" t="s">
        <v>251</v>
      </c>
      <c r="B149" s="25">
        <v>199700100</v>
      </c>
      <c r="C149" s="1" t="s">
        <v>1500</v>
      </c>
      <c r="D149" s="1" t="s">
        <v>508</v>
      </c>
      <c r="E149" s="58" t="s">
        <v>206</v>
      </c>
      <c r="F149" s="36" t="s">
        <v>1356</v>
      </c>
      <c r="G149" s="1" t="s">
        <v>2098</v>
      </c>
      <c r="H149" s="1" t="s">
        <v>1615</v>
      </c>
      <c r="I149" s="1" t="s">
        <v>1013</v>
      </c>
      <c r="J149" s="6">
        <v>594773</v>
      </c>
      <c r="K149" s="6">
        <v>612747</v>
      </c>
      <c r="L149" s="6">
        <v>631665</v>
      </c>
      <c r="M149" s="1" t="s">
        <v>2324</v>
      </c>
      <c r="N149" s="6">
        <v>0</v>
      </c>
      <c r="O149" s="6">
        <v>509000</v>
      </c>
      <c r="P149" s="17">
        <v>2.3</v>
      </c>
      <c r="Q149" s="59" t="s">
        <v>1557</v>
      </c>
      <c r="R149" s="61">
        <v>509000</v>
      </c>
      <c r="S149" s="63"/>
      <c r="T149" s="52">
        <v>518000</v>
      </c>
      <c r="U149" s="6">
        <v>518000</v>
      </c>
      <c r="V149" s="6">
        <v>518000</v>
      </c>
      <c r="W149" s="6">
        <v>0</v>
      </c>
      <c r="X149" s="6">
        <v>0</v>
      </c>
      <c r="Y149" s="14">
        <v>0</v>
      </c>
      <c r="Z149" s="63"/>
      <c r="AA149" s="53">
        <v>0</v>
      </c>
      <c r="AB149" s="9">
        <v>0</v>
      </c>
      <c r="AC149" s="91"/>
      <c r="AD149" s="53">
        <v>0</v>
      </c>
      <c r="AE149" s="18">
        <v>0</v>
      </c>
      <c r="AF149" s="6">
        <v>0</v>
      </c>
      <c r="AG149" s="6">
        <v>0</v>
      </c>
      <c r="AH149" s="64" t="s">
        <v>1662</v>
      </c>
      <c r="AI149" s="91"/>
      <c r="AJ149" s="24" t="s">
        <v>128</v>
      </c>
      <c r="AK149" s="91"/>
      <c r="AL149" s="52">
        <v>518000</v>
      </c>
      <c r="AM149" s="6">
        <v>518000</v>
      </c>
      <c r="AN149" s="6">
        <v>518000</v>
      </c>
      <c r="AO149" s="6">
        <v>0</v>
      </c>
      <c r="AP149" s="6">
        <v>0</v>
      </c>
      <c r="AQ149" s="14">
        <v>0</v>
      </c>
      <c r="AR149" s="37" t="s">
        <v>1555</v>
      </c>
      <c r="AS149" s="133"/>
      <c r="AT149" s="34">
        <v>0</v>
      </c>
      <c r="AU149" s="34">
        <v>0</v>
      </c>
      <c r="AV149" s="16" t="s">
        <v>968</v>
      </c>
      <c r="AW149" s="137"/>
      <c r="AY149" s="16" t="s">
        <v>1958</v>
      </c>
      <c r="BA149" s="142"/>
      <c r="BB149" s="142"/>
      <c r="BC149" s="34">
        <v>0</v>
      </c>
    </row>
    <row r="150" spans="1:55" s="16" customFormat="1" ht="63.75">
      <c r="A150" s="57" t="s">
        <v>251</v>
      </c>
      <c r="B150" s="25">
        <v>198805308</v>
      </c>
      <c r="C150" s="1" t="s">
        <v>1488</v>
      </c>
      <c r="D150" s="1" t="s">
        <v>193</v>
      </c>
      <c r="E150" s="58" t="s">
        <v>1487</v>
      </c>
      <c r="F150" s="36" t="s">
        <v>1049</v>
      </c>
      <c r="G150" s="1" t="s">
        <v>2102</v>
      </c>
      <c r="H150" s="1" t="s">
        <v>1615</v>
      </c>
      <c r="I150" s="1" t="s">
        <v>1616</v>
      </c>
      <c r="J150" s="6">
        <v>562860</v>
      </c>
      <c r="K150" s="6">
        <v>589337</v>
      </c>
      <c r="L150" s="6">
        <v>598649</v>
      </c>
      <c r="M150" s="1" t="s">
        <v>2324</v>
      </c>
      <c r="N150" s="6">
        <v>0</v>
      </c>
      <c r="O150" s="6">
        <v>0</v>
      </c>
      <c r="P150" s="17">
        <v>2.3</v>
      </c>
      <c r="Q150" s="59" t="s">
        <v>1592</v>
      </c>
      <c r="R150" s="61">
        <v>0</v>
      </c>
      <c r="S150" s="63"/>
      <c r="T150" s="52">
        <v>548666</v>
      </c>
      <c r="U150" s="6">
        <v>562860</v>
      </c>
      <c r="V150" s="6">
        <v>562860</v>
      </c>
      <c r="W150" s="6">
        <v>0</v>
      </c>
      <c r="X150" s="6">
        <v>0</v>
      </c>
      <c r="Y150" s="14">
        <v>0</v>
      </c>
      <c r="Z150" s="63"/>
      <c r="AA150" s="52">
        <v>548666</v>
      </c>
      <c r="AB150" s="9">
        <v>0</v>
      </c>
      <c r="AC150" s="91"/>
      <c r="AD150" s="52">
        <v>562860</v>
      </c>
      <c r="AE150" s="6">
        <v>562860</v>
      </c>
      <c r="AF150" s="6">
        <v>0</v>
      </c>
      <c r="AG150" s="6">
        <v>0</v>
      </c>
      <c r="AH150" s="64" t="s">
        <v>1599</v>
      </c>
      <c r="AI150" s="91"/>
      <c r="AJ150" s="24"/>
      <c r="AK150" s="91"/>
      <c r="AL150" s="52">
        <v>562860</v>
      </c>
      <c r="AM150" s="6">
        <v>589337</v>
      </c>
      <c r="AN150" s="6">
        <v>598649</v>
      </c>
      <c r="AO150" s="6">
        <v>0</v>
      </c>
      <c r="AP150" s="6">
        <v>0</v>
      </c>
      <c r="AQ150" s="14">
        <v>0</v>
      </c>
      <c r="AR150" s="37"/>
      <c r="AS150" s="133"/>
      <c r="AT150" s="34">
        <v>0</v>
      </c>
      <c r="AU150" s="34">
        <v>0</v>
      </c>
      <c r="AW150" s="137"/>
      <c r="AY150" s="16" t="s">
        <v>1958</v>
      </c>
      <c r="BA150" s="142"/>
      <c r="BB150" s="142"/>
      <c r="BC150" s="34">
        <v>0</v>
      </c>
    </row>
    <row r="151" spans="1:55" s="16" customFormat="1" ht="153">
      <c r="A151" s="57" t="s">
        <v>251</v>
      </c>
      <c r="B151" s="25">
        <v>199306000</v>
      </c>
      <c r="C151" s="1" t="s">
        <v>511</v>
      </c>
      <c r="D151" s="1" t="s">
        <v>193</v>
      </c>
      <c r="E151" s="58" t="s">
        <v>512</v>
      </c>
      <c r="F151" s="36" t="s">
        <v>512</v>
      </c>
      <c r="G151" s="1" t="s">
        <v>1157</v>
      </c>
      <c r="H151" s="1" t="s">
        <v>1615</v>
      </c>
      <c r="I151" s="1" t="s">
        <v>1818</v>
      </c>
      <c r="J151" s="6">
        <v>1804868</v>
      </c>
      <c r="K151" s="6">
        <v>1779000</v>
      </c>
      <c r="L151" s="6">
        <v>1827028</v>
      </c>
      <c r="M151" s="1" t="s">
        <v>2324</v>
      </c>
      <c r="N151" s="6">
        <v>0</v>
      </c>
      <c r="O151" s="6">
        <v>1673567</v>
      </c>
      <c r="P151" s="17">
        <v>2.1</v>
      </c>
      <c r="Q151" s="59" t="s">
        <v>2048</v>
      </c>
      <c r="R151" s="61">
        <v>1673567</v>
      </c>
      <c r="S151" s="63"/>
      <c r="T151" s="52">
        <v>1800000</v>
      </c>
      <c r="U151" s="6">
        <v>1800000</v>
      </c>
      <c r="V151" s="6">
        <v>1800000</v>
      </c>
      <c r="W151" s="6">
        <v>0</v>
      </c>
      <c r="X151" s="6">
        <v>0</v>
      </c>
      <c r="Y151" s="14">
        <v>0</v>
      </c>
      <c r="Z151" s="63"/>
      <c r="AA151" s="52">
        <v>1800000</v>
      </c>
      <c r="AB151" s="9">
        <v>0</v>
      </c>
      <c r="AC151" s="91"/>
      <c r="AD151" s="52">
        <v>1800000</v>
      </c>
      <c r="AE151" s="6">
        <v>1800000</v>
      </c>
      <c r="AF151" s="6">
        <v>0</v>
      </c>
      <c r="AG151" s="6">
        <v>0</v>
      </c>
      <c r="AH151" s="64"/>
      <c r="AI151" s="91"/>
      <c r="AJ151" s="24"/>
      <c r="AK151" s="91"/>
      <c r="AL151" s="52">
        <v>1800000</v>
      </c>
      <c r="AM151" s="6">
        <v>1800000</v>
      </c>
      <c r="AN151" s="6">
        <v>1800000</v>
      </c>
      <c r="AO151" s="6">
        <v>0</v>
      </c>
      <c r="AP151" s="6">
        <v>0</v>
      </c>
      <c r="AQ151" s="14">
        <v>0</v>
      </c>
      <c r="AR151" s="37" t="s">
        <v>2044</v>
      </c>
      <c r="AS151" s="133"/>
      <c r="AT151" s="34">
        <v>0</v>
      </c>
      <c r="AU151" s="34">
        <v>0</v>
      </c>
      <c r="AW151" s="137"/>
      <c r="AY151" s="16" t="s">
        <v>1958</v>
      </c>
      <c r="BA151" s="142"/>
      <c r="BB151" s="142"/>
      <c r="BC151" s="34">
        <v>0</v>
      </c>
    </row>
    <row r="152" spans="1:55" s="16" customFormat="1" ht="38.25">
      <c r="A152" s="57"/>
      <c r="B152" s="26" t="s">
        <v>904</v>
      </c>
      <c r="C152" s="1" t="s">
        <v>904</v>
      </c>
      <c r="D152" s="17" t="s">
        <v>293</v>
      </c>
      <c r="E152" s="59" t="s">
        <v>2311</v>
      </c>
      <c r="F152" s="43"/>
      <c r="G152" s="17"/>
      <c r="H152" s="17"/>
      <c r="I152" s="17"/>
      <c r="J152" s="17"/>
      <c r="K152" s="17"/>
      <c r="L152" s="17"/>
      <c r="M152" s="17"/>
      <c r="N152" s="6"/>
      <c r="O152" s="6"/>
      <c r="P152" s="17"/>
      <c r="Q152" s="59"/>
      <c r="R152" s="61">
        <v>0</v>
      </c>
      <c r="S152" s="63"/>
      <c r="T152" s="52">
        <v>0</v>
      </c>
      <c r="U152" s="6">
        <v>2000000</v>
      </c>
      <c r="V152" s="6">
        <v>2000000</v>
      </c>
      <c r="W152" s="6">
        <v>0</v>
      </c>
      <c r="X152" s="6">
        <v>0</v>
      </c>
      <c r="Y152" s="14">
        <v>0</v>
      </c>
      <c r="Z152" s="63"/>
      <c r="AA152" s="52">
        <v>0</v>
      </c>
      <c r="AB152" s="9">
        <v>0</v>
      </c>
      <c r="AC152" s="91"/>
      <c r="AD152" s="52">
        <v>2400000</v>
      </c>
      <c r="AE152" s="6"/>
      <c r="AF152" s="6">
        <v>0</v>
      </c>
      <c r="AG152" s="6">
        <v>0</v>
      </c>
      <c r="AH152" s="64"/>
      <c r="AI152" s="91"/>
      <c r="AJ152" s="24" t="s">
        <v>905</v>
      </c>
      <c r="AK152" s="91"/>
      <c r="AL152" s="52">
        <v>0</v>
      </c>
      <c r="AM152" s="6">
        <v>2400000</v>
      </c>
      <c r="AN152" s="6">
        <v>0</v>
      </c>
      <c r="AO152" s="6">
        <v>0</v>
      </c>
      <c r="AP152" s="6">
        <v>0</v>
      </c>
      <c r="AQ152" s="14"/>
      <c r="AR152" s="37" t="s">
        <v>1233</v>
      </c>
      <c r="AS152" s="133"/>
      <c r="AT152" s="34">
        <v>0</v>
      </c>
      <c r="AU152" s="34">
        <v>0</v>
      </c>
      <c r="AW152" s="137"/>
      <c r="BC152" s="34">
        <v>0</v>
      </c>
    </row>
    <row r="153" spans="1:55" s="16" customFormat="1" ht="63.75">
      <c r="A153" s="57" t="s">
        <v>254</v>
      </c>
      <c r="B153" s="25">
        <v>200729700</v>
      </c>
      <c r="C153" s="1" t="s">
        <v>432</v>
      </c>
      <c r="D153" s="1" t="s">
        <v>433</v>
      </c>
      <c r="E153" s="58" t="s">
        <v>540</v>
      </c>
      <c r="F153" s="36" t="s">
        <v>1842</v>
      </c>
      <c r="G153" s="1" t="s">
        <v>488</v>
      </c>
      <c r="H153" s="1" t="s">
        <v>1620</v>
      </c>
      <c r="I153" s="1" t="s">
        <v>897</v>
      </c>
      <c r="J153" s="6">
        <v>138396</v>
      </c>
      <c r="K153" s="6">
        <v>157998</v>
      </c>
      <c r="L153" s="6">
        <v>158158</v>
      </c>
      <c r="M153" s="1" t="s">
        <v>1618</v>
      </c>
      <c r="N153" s="40">
        <v>0</v>
      </c>
      <c r="O153" s="40">
        <v>0</v>
      </c>
      <c r="P153" s="17">
        <v>3</v>
      </c>
      <c r="Q153" s="59" t="s">
        <v>2112</v>
      </c>
      <c r="R153" s="61">
        <v>0</v>
      </c>
      <c r="S153" s="63"/>
      <c r="T153" s="52">
        <v>0</v>
      </c>
      <c r="U153" s="6">
        <v>0</v>
      </c>
      <c r="V153" s="6">
        <v>0</v>
      </c>
      <c r="W153" s="6">
        <v>0</v>
      </c>
      <c r="X153" s="6">
        <v>0</v>
      </c>
      <c r="Y153" s="14">
        <v>0</v>
      </c>
      <c r="Z153" s="63"/>
      <c r="AA153" s="54">
        <v>0</v>
      </c>
      <c r="AB153" s="9">
        <v>0</v>
      </c>
      <c r="AC153" s="91"/>
      <c r="AD153" s="52">
        <v>0</v>
      </c>
      <c r="AE153" s="6">
        <v>0</v>
      </c>
      <c r="AF153" s="6">
        <v>0</v>
      </c>
      <c r="AG153" s="6">
        <v>0</v>
      </c>
      <c r="AH153" s="64" t="s">
        <v>2258</v>
      </c>
      <c r="AI153" s="91"/>
      <c r="AJ153" s="24"/>
      <c r="AK153" s="91"/>
      <c r="AL153" s="52">
        <v>0</v>
      </c>
      <c r="AM153" s="6">
        <v>0</v>
      </c>
      <c r="AN153" s="6">
        <v>0</v>
      </c>
      <c r="AO153" s="6">
        <v>0</v>
      </c>
      <c r="AP153" s="6">
        <v>0</v>
      </c>
      <c r="AQ153" s="14">
        <v>0</v>
      </c>
      <c r="AR153" s="37"/>
      <c r="AS153" s="133"/>
      <c r="AT153" s="34">
        <v>0</v>
      </c>
      <c r="AU153" s="34">
        <v>0</v>
      </c>
      <c r="AW153" s="137"/>
      <c r="BC153" s="34">
        <v>0</v>
      </c>
    </row>
    <row r="154" spans="1:55" s="16" customFormat="1" ht="178.5">
      <c r="A154" s="57" t="s">
        <v>253</v>
      </c>
      <c r="B154" s="25">
        <v>199206100</v>
      </c>
      <c r="C154" s="1" t="s">
        <v>2508</v>
      </c>
      <c r="D154" s="1" t="s">
        <v>2509</v>
      </c>
      <c r="E154" s="58" t="s">
        <v>212</v>
      </c>
      <c r="F154" s="36" t="s">
        <v>874</v>
      </c>
      <c r="G154" s="1" t="s">
        <v>659</v>
      </c>
      <c r="H154" s="1" t="s">
        <v>62</v>
      </c>
      <c r="I154" s="1" t="s">
        <v>1378</v>
      </c>
      <c r="J154" s="6">
        <v>7949297</v>
      </c>
      <c r="K154" s="6">
        <v>8103022</v>
      </c>
      <c r="L154" s="6">
        <v>8342004</v>
      </c>
      <c r="M154" s="1" t="s">
        <v>78</v>
      </c>
      <c r="N154" s="6">
        <v>5100000</v>
      </c>
      <c r="O154" s="6">
        <v>1600000</v>
      </c>
      <c r="P154" s="17">
        <v>1</v>
      </c>
      <c r="Q154" s="59" t="s">
        <v>1748</v>
      </c>
      <c r="R154" s="61">
        <v>6700000</v>
      </c>
      <c r="S154" s="63"/>
      <c r="T154" s="52">
        <v>2029297</v>
      </c>
      <c r="U154" s="6">
        <v>2029297</v>
      </c>
      <c r="V154" s="6">
        <v>2029297</v>
      </c>
      <c r="W154" s="6">
        <v>7504340</v>
      </c>
      <c r="X154" s="6">
        <v>6000000</v>
      </c>
      <c r="Y154" s="14">
        <v>6000000</v>
      </c>
      <c r="Z154" s="63"/>
      <c r="AA154" s="52">
        <v>2029297</v>
      </c>
      <c r="AB154" s="9">
        <v>7504340</v>
      </c>
      <c r="AC154" s="91"/>
      <c r="AD154" s="52">
        <v>2029297</v>
      </c>
      <c r="AE154" s="6">
        <v>2029297</v>
      </c>
      <c r="AF154" s="6">
        <v>6000000</v>
      </c>
      <c r="AG154" s="6">
        <v>6000000</v>
      </c>
      <c r="AH154" s="64" t="s">
        <v>239</v>
      </c>
      <c r="AI154" s="91"/>
      <c r="AJ154" s="24"/>
      <c r="AK154" s="91"/>
      <c r="AL154" s="52">
        <v>2029297</v>
      </c>
      <c r="AM154" s="6">
        <v>2183022</v>
      </c>
      <c r="AN154" s="6">
        <v>2392004</v>
      </c>
      <c r="AO154" s="6">
        <v>6000000</v>
      </c>
      <c r="AP154" s="6">
        <v>6000000</v>
      </c>
      <c r="AQ154" s="14">
        <v>6000000</v>
      </c>
      <c r="AR154" s="37" t="s">
        <v>2375</v>
      </c>
      <c r="AS154" s="133"/>
      <c r="AT154" s="34">
        <v>0</v>
      </c>
      <c r="AU154" s="34">
        <v>0</v>
      </c>
      <c r="AW154" s="137"/>
      <c r="BC154" s="34">
        <v>0</v>
      </c>
    </row>
    <row r="155" spans="1:55" s="16" customFormat="1" ht="63.75">
      <c r="A155" s="57" t="s">
        <v>252</v>
      </c>
      <c r="B155" s="25">
        <v>199401805</v>
      </c>
      <c r="C155" s="1" t="s">
        <v>2355</v>
      </c>
      <c r="D155" s="1" t="s">
        <v>2356</v>
      </c>
      <c r="E155" s="58" t="s">
        <v>214</v>
      </c>
      <c r="F155" s="36" t="s">
        <v>1829</v>
      </c>
      <c r="G155" s="1" t="s">
        <v>1159</v>
      </c>
      <c r="H155" s="1" t="s">
        <v>1615</v>
      </c>
      <c r="I155" s="1" t="s">
        <v>1616</v>
      </c>
      <c r="J155" s="6">
        <v>275000</v>
      </c>
      <c r="K155" s="6">
        <v>275000</v>
      </c>
      <c r="L155" s="6">
        <v>275000</v>
      </c>
      <c r="M155" s="1" t="s">
        <v>1844</v>
      </c>
      <c r="N155" s="6">
        <v>0</v>
      </c>
      <c r="O155" s="6">
        <v>280214</v>
      </c>
      <c r="P155" s="17">
        <v>2.2</v>
      </c>
      <c r="Q155" s="59" t="s">
        <v>1742</v>
      </c>
      <c r="R155" s="61">
        <v>280214</v>
      </c>
      <c r="S155" s="63"/>
      <c r="T155" s="52">
        <v>267000</v>
      </c>
      <c r="U155" s="6">
        <v>267000</v>
      </c>
      <c r="V155" s="6">
        <v>267000</v>
      </c>
      <c r="W155" s="6">
        <v>0</v>
      </c>
      <c r="X155" s="6">
        <v>0</v>
      </c>
      <c r="Y155" s="14">
        <v>0</v>
      </c>
      <c r="Z155" s="63"/>
      <c r="AA155" s="52">
        <v>267000</v>
      </c>
      <c r="AB155" s="9">
        <v>0</v>
      </c>
      <c r="AC155" s="91"/>
      <c r="AD155" s="52">
        <v>267000</v>
      </c>
      <c r="AE155" s="6">
        <v>267000</v>
      </c>
      <c r="AF155" s="6">
        <v>0</v>
      </c>
      <c r="AG155" s="6">
        <v>0</v>
      </c>
      <c r="AH155" s="64"/>
      <c r="AI155" s="91"/>
      <c r="AJ155" s="24"/>
      <c r="AK155" s="91"/>
      <c r="AL155" s="52">
        <v>267000</v>
      </c>
      <c r="AM155" s="6">
        <v>267000</v>
      </c>
      <c r="AN155" s="6">
        <v>267000</v>
      </c>
      <c r="AO155" s="6">
        <v>0</v>
      </c>
      <c r="AP155" s="6">
        <v>0</v>
      </c>
      <c r="AQ155" s="14">
        <v>0</v>
      </c>
      <c r="AR155" s="37" t="s">
        <v>2364</v>
      </c>
      <c r="AS155" s="133"/>
      <c r="AT155" s="34">
        <v>0</v>
      </c>
      <c r="AU155" s="34">
        <v>0</v>
      </c>
      <c r="AW155" s="137"/>
      <c r="BC155" s="34">
        <v>0</v>
      </c>
    </row>
    <row r="156" spans="1:55" s="16" customFormat="1" ht="76.5">
      <c r="A156" s="57" t="s">
        <v>252</v>
      </c>
      <c r="B156" s="25">
        <v>200205000</v>
      </c>
      <c r="C156" s="1" t="s">
        <v>295</v>
      </c>
      <c r="D156" s="1" t="s">
        <v>2356</v>
      </c>
      <c r="E156" s="58" t="s">
        <v>214</v>
      </c>
      <c r="F156" s="36" t="s">
        <v>1829</v>
      </c>
      <c r="G156" s="1" t="s">
        <v>483</v>
      </c>
      <c r="H156" s="1" t="s">
        <v>1615</v>
      </c>
      <c r="I156" s="1" t="s">
        <v>1616</v>
      </c>
      <c r="J156" s="6">
        <v>240000</v>
      </c>
      <c r="K156" s="6">
        <v>240000</v>
      </c>
      <c r="L156" s="6">
        <v>240000</v>
      </c>
      <c r="M156" s="1" t="s">
        <v>1844</v>
      </c>
      <c r="N156" s="40">
        <v>0</v>
      </c>
      <c r="O156" s="6">
        <v>241000</v>
      </c>
      <c r="P156" s="17">
        <v>2.1</v>
      </c>
      <c r="Q156" s="59" t="s">
        <v>1952</v>
      </c>
      <c r="R156" s="61">
        <v>241000</v>
      </c>
      <c r="S156" s="63"/>
      <c r="T156" s="52">
        <v>233333</v>
      </c>
      <c r="U156" s="6">
        <v>233333</v>
      </c>
      <c r="V156" s="6">
        <v>233333</v>
      </c>
      <c r="W156" s="6">
        <v>0</v>
      </c>
      <c r="X156" s="6">
        <v>0</v>
      </c>
      <c r="Y156" s="14">
        <v>0</v>
      </c>
      <c r="Z156" s="63"/>
      <c r="AA156" s="52">
        <v>233333</v>
      </c>
      <c r="AB156" s="9">
        <v>0</v>
      </c>
      <c r="AC156" s="91"/>
      <c r="AD156" s="52">
        <v>233333</v>
      </c>
      <c r="AE156" s="6">
        <v>233333</v>
      </c>
      <c r="AF156" s="6">
        <v>0</v>
      </c>
      <c r="AG156" s="6">
        <v>0</v>
      </c>
      <c r="AH156" s="64"/>
      <c r="AI156" s="91"/>
      <c r="AJ156" s="24"/>
      <c r="AK156" s="91"/>
      <c r="AL156" s="52">
        <v>233333</v>
      </c>
      <c r="AM156" s="6">
        <v>233333</v>
      </c>
      <c r="AN156" s="6">
        <v>233333</v>
      </c>
      <c r="AO156" s="6">
        <v>0</v>
      </c>
      <c r="AP156" s="6">
        <v>0</v>
      </c>
      <c r="AQ156" s="14">
        <v>0</v>
      </c>
      <c r="AR156" s="37" t="s">
        <v>1953</v>
      </c>
      <c r="AS156" s="133"/>
      <c r="AT156" s="34">
        <v>0</v>
      </c>
      <c r="AU156" s="34">
        <v>0</v>
      </c>
      <c r="AW156" s="137"/>
      <c r="BC156" s="34">
        <v>0</v>
      </c>
    </row>
    <row r="157" spans="1:55" s="16" customFormat="1" ht="51">
      <c r="A157" s="57" t="s">
        <v>254</v>
      </c>
      <c r="B157" s="25">
        <v>200737400</v>
      </c>
      <c r="C157" s="1" t="s">
        <v>425</v>
      </c>
      <c r="D157" s="1" t="s">
        <v>426</v>
      </c>
      <c r="E157" s="58" t="s">
        <v>540</v>
      </c>
      <c r="F157" s="36" t="s">
        <v>1842</v>
      </c>
      <c r="G157" s="1" t="s">
        <v>322</v>
      </c>
      <c r="H157" s="1" t="s">
        <v>1615</v>
      </c>
      <c r="I157" s="1" t="s">
        <v>897</v>
      </c>
      <c r="J157" s="6">
        <v>10000</v>
      </c>
      <c r="K157" s="6">
        <v>0</v>
      </c>
      <c r="L157" s="6">
        <v>0</v>
      </c>
      <c r="M157" s="1" t="s">
        <v>1618</v>
      </c>
      <c r="N157" s="40">
        <v>0</v>
      </c>
      <c r="O157" s="40">
        <v>0</v>
      </c>
      <c r="P157" s="17">
        <v>3</v>
      </c>
      <c r="Q157" s="59" t="s">
        <v>2215</v>
      </c>
      <c r="R157" s="61">
        <v>0</v>
      </c>
      <c r="S157" s="63"/>
      <c r="T157" s="52">
        <v>0</v>
      </c>
      <c r="U157" s="6">
        <v>0</v>
      </c>
      <c r="V157" s="6">
        <v>0</v>
      </c>
      <c r="W157" s="6">
        <v>0</v>
      </c>
      <c r="X157" s="6">
        <v>0</v>
      </c>
      <c r="Y157" s="14">
        <v>0</v>
      </c>
      <c r="Z157" s="63"/>
      <c r="AA157" s="54">
        <v>0</v>
      </c>
      <c r="AB157" s="9">
        <v>0</v>
      </c>
      <c r="AC157" s="91"/>
      <c r="AD157" s="52">
        <v>0</v>
      </c>
      <c r="AE157" s="6">
        <v>0</v>
      </c>
      <c r="AF157" s="6">
        <v>0</v>
      </c>
      <c r="AG157" s="6">
        <v>0</v>
      </c>
      <c r="AH157" s="64" t="s">
        <v>2253</v>
      </c>
      <c r="AI157" s="91"/>
      <c r="AJ157" s="24"/>
      <c r="AK157" s="91"/>
      <c r="AL157" s="52">
        <v>0</v>
      </c>
      <c r="AM157" s="6">
        <v>0</v>
      </c>
      <c r="AN157" s="6">
        <v>0</v>
      </c>
      <c r="AO157" s="6">
        <v>0</v>
      </c>
      <c r="AP157" s="6">
        <v>0</v>
      </c>
      <c r="AQ157" s="14">
        <v>0</v>
      </c>
      <c r="AR157" s="37"/>
      <c r="AS157" s="133"/>
      <c r="AT157" s="34">
        <v>0</v>
      </c>
      <c r="AU157" s="34">
        <v>0</v>
      </c>
      <c r="AW157" s="137"/>
      <c r="BC157" s="34">
        <v>0</v>
      </c>
    </row>
    <row r="158" spans="1:55" s="16" customFormat="1" ht="63.75">
      <c r="A158" s="57" t="s">
        <v>254</v>
      </c>
      <c r="B158" s="25">
        <v>200737500</v>
      </c>
      <c r="C158" s="1" t="s">
        <v>427</v>
      </c>
      <c r="D158" s="1" t="s">
        <v>426</v>
      </c>
      <c r="E158" s="58" t="s">
        <v>540</v>
      </c>
      <c r="F158" s="36" t="s">
        <v>79</v>
      </c>
      <c r="G158" s="1" t="s">
        <v>323</v>
      </c>
      <c r="H158" s="1" t="s">
        <v>62</v>
      </c>
      <c r="I158" s="1" t="s">
        <v>897</v>
      </c>
      <c r="J158" s="6">
        <v>10000</v>
      </c>
      <c r="K158" s="6">
        <v>0</v>
      </c>
      <c r="L158" s="6">
        <v>0</v>
      </c>
      <c r="M158" s="1" t="s">
        <v>1618</v>
      </c>
      <c r="N158" s="40">
        <v>0</v>
      </c>
      <c r="O158" s="40">
        <v>0</v>
      </c>
      <c r="P158" s="17">
        <v>3</v>
      </c>
      <c r="Q158" s="59" t="s">
        <v>2216</v>
      </c>
      <c r="R158" s="61">
        <v>0</v>
      </c>
      <c r="S158" s="63"/>
      <c r="T158" s="52">
        <v>0</v>
      </c>
      <c r="U158" s="6">
        <v>0</v>
      </c>
      <c r="V158" s="6">
        <v>0</v>
      </c>
      <c r="W158" s="6">
        <v>0</v>
      </c>
      <c r="X158" s="6">
        <v>0</v>
      </c>
      <c r="Y158" s="14">
        <v>0</v>
      </c>
      <c r="Z158" s="63"/>
      <c r="AA158" s="54">
        <v>0</v>
      </c>
      <c r="AB158" s="9">
        <v>0</v>
      </c>
      <c r="AC158" s="91"/>
      <c r="AD158" s="52">
        <v>0</v>
      </c>
      <c r="AE158" s="6">
        <v>0</v>
      </c>
      <c r="AF158" s="6">
        <v>0</v>
      </c>
      <c r="AG158" s="6">
        <v>0</v>
      </c>
      <c r="AH158" s="64" t="s">
        <v>2253</v>
      </c>
      <c r="AI158" s="91"/>
      <c r="AJ158" s="24"/>
      <c r="AK158" s="91"/>
      <c r="AL158" s="52">
        <v>0</v>
      </c>
      <c r="AM158" s="6">
        <v>0</v>
      </c>
      <c r="AN158" s="6">
        <v>0</v>
      </c>
      <c r="AO158" s="6">
        <v>0</v>
      </c>
      <c r="AP158" s="6">
        <v>0</v>
      </c>
      <c r="AQ158" s="14">
        <v>0</v>
      </c>
      <c r="AR158" s="37"/>
      <c r="AS158" s="133"/>
      <c r="AT158" s="34">
        <v>0</v>
      </c>
      <c r="AU158" s="34">
        <v>0</v>
      </c>
      <c r="AW158" s="137"/>
      <c r="BC158" s="34">
        <v>0</v>
      </c>
    </row>
    <row r="159" spans="1:55" s="16" customFormat="1" ht="38.25">
      <c r="A159" s="57" t="s">
        <v>254</v>
      </c>
      <c r="B159" s="25">
        <v>200737700</v>
      </c>
      <c r="C159" s="1" t="s">
        <v>428</v>
      </c>
      <c r="D159" s="1" t="s">
        <v>426</v>
      </c>
      <c r="E159" s="58" t="s">
        <v>540</v>
      </c>
      <c r="F159" s="36" t="s">
        <v>1842</v>
      </c>
      <c r="G159" s="1" t="s">
        <v>324</v>
      </c>
      <c r="H159" s="1" t="s">
        <v>1615</v>
      </c>
      <c r="I159" s="1" t="s">
        <v>897</v>
      </c>
      <c r="J159" s="6">
        <v>10000</v>
      </c>
      <c r="K159" s="6">
        <v>0</v>
      </c>
      <c r="L159" s="6">
        <v>0</v>
      </c>
      <c r="M159" s="1" t="s">
        <v>1618</v>
      </c>
      <c r="N159" s="40">
        <v>0</v>
      </c>
      <c r="O159" s="40">
        <v>0</v>
      </c>
      <c r="P159" s="17">
        <v>3</v>
      </c>
      <c r="Q159" s="59" t="s">
        <v>2217</v>
      </c>
      <c r="R159" s="61">
        <v>0</v>
      </c>
      <c r="S159" s="63"/>
      <c r="T159" s="52">
        <v>0</v>
      </c>
      <c r="U159" s="6">
        <v>0</v>
      </c>
      <c r="V159" s="6">
        <v>0</v>
      </c>
      <c r="W159" s="6">
        <v>0</v>
      </c>
      <c r="X159" s="6">
        <v>0</v>
      </c>
      <c r="Y159" s="14">
        <v>0</v>
      </c>
      <c r="Z159" s="63"/>
      <c r="AA159" s="54">
        <v>0</v>
      </c>
      <c r="AB159" s="9">
        <v>0</v>
      </c>
      <c r="AC159" s="91"/>
      <c r="AD159" s="52">
        <v>0</v>
      </c>
      <c r="AE159" s="6">
        <v>0</v>
      </c>
      <c r="AF159" s="6">
        <v>0</v>
      </c>
      <c r="AG159" s="6">
        <v>0</v>
      </c>
      <c r="AH159" s="64" t="s">
        <v>2253</v>
      </c>
      <c r="AI159" s="91"/>
      <c r="AJ159" s="24"/>
      <c r="AK159" s="91"/>
      <c r="AL159" s="52">
        <v>0</v>
      </c>
      <c r="AM159" s="6">
        <v>0</v>
      </c>
      <c r="AN159" s="6">
        <v>0</v>
      </c>
      <c r="AO159" s="6">
        <v>0</v>
      </c>
      <c r="AP159" s="6">
        <v>0</v>
      </c>
      <c r="AQ159" s="14">
        <v>0</v>
      </c>
      <c r="AR159" s="37"/>
      <c r="AS159" s="133"/>
      <c r="AT159" s="34">
        <v>0</v>
      </c>
      <c r="AU159" s="34">
        <v>0</v>
      </c>
      <c r="AW159" s="137"/>
      <c r="BC159" s="34">
        <v>0</v>
      </c>
    </row>
    <row r="160" spans="1:55" s="16" customFormat="1" ht="51">
      <c r="A160" s="57" t="s">
        <v>254</v>
      </c>
      <c r="B160" s="25">
        <v>200737800</v>
      </c>
      <c r="C160" s="1" t="s">
        <v>429</v>
      </c>
      <c r="D160" s="1" t="s">
        <v>426</v>
      </c>
      <c r="E160" s="58" t="s">
        <v>540</v>
      </c>
      <c r="F160" s="36" t="s">
        <v>1842</v>
      </c>
      <c r="G160" s="1" t="s">
        <v>325</v>
      </c>
      <c r="H160" s="1" t="s">
        <v>1615</v>
      </c>
      <c r="I160" s="1" t="s">
        <v>897</v>
      </c>
      <c r="J160" s="6">
        <v>10000</v>
      </c>
      <c r="K160" s="6">
        <v>0</v>
      </c>
      <c r="L160" s="6">
        <v>0</v>
      </c>
      <c r="M160" s="1" t="s">
        <v>1618</v>
      </c>
      <c r="N160" s="40">
        <v>0</v>
      </c>
      <c r="O160" s="40">
        <v>0</v>
      </c>
      <c r="P160" s="17">
        <v>3</v>
      </c>
      <c r="Q160" s="59" t="s">
        <v>2218</v>
      </c>
      <c r="R160" s="61">
        <v>0</v>
      </c>
      <c r="S160" s="63"/>
      <c r="T160" s="52">
        <v>0</v>
      </c>
      <c r="U160" s="6">
        <v>0</v>
      </c>
      <c r="V160" s="6">
        <v>0</v>
      </c>
      <c r="W160" s="6">
        <v>0</v>
      </c>
      <c r="X160" s="6">
        <v>0</v>
      </c>
      <c r="Y160" s="14">
        <v>0</v>
      </c>
      <c r="Z160" s="63"/>
      <c r="AA160" s="54">
        <v>0</v>
      </c>
      <c r="AB160" s="9">
        <v>0</v>
      </c>
      <c r="AC160" s="91"/>
      <c r="AD160" s="52">
        <v>0</v>
      </c>
      <c r="AE160" s="6">
        <v>0</v>
      </c>
      <c r="AF160" s="6">
        <v>0</v>
      </c>
      <c r="AG160" s="6">
        <v>0</v>
      </c>
      <c r="AH160" s="64" t="s">
        <v>2253</v>
      </c>
      <c r="AI160" s="91"/>
      <c r="AJ160" s="24"/>
      <c r="AK160" s="91"/>
      <c r="AL160" s="52">
        <v>0</v>
      </c>
      <c r="AM160" s="6">
        <v>0</v>
      </c>
      <c r="AN160" s="6">
        <v>0</v>
      </c>
      <c r="AO160" s="6">
        <v>0</v>
      </c>
      <c r="AP160" s="6">
        <v>0</v>
      </c>
      <c r="AQ160" s="14">
        <v>0</v>
      </c>
      <c r="AR160" s="37"/>
      <c r="AS160" s="133"/>
      <c r="AT160" s="34">
        <v>0</v>
      </c>
      <c r="AU160" s="34">
        <v>0</v>
      </c>
      <c r="AW160" s="137"/>
      <c r="BC160" s="34">
        <v>0</v>
      </c>
    </row>
    <row r="161" spans="1:55" s="16" customFormat="1" ht="51">
      <c r="A161" s="57" t="s">
        <v>254</v>
      </c>
      <c r="B161" s="25">
        <v>200737900</v>
      </c>
      <c r="C161" s="1" t="s">
        <v>1169</v>
      </c>
      <c r="D161" s="1" t="s">
        <v>426</v>
      </c>
      <c r="E161" s="58" t="s">
        <v>540</v>
      </c>
      <c r="F161" s="36" t="s">
        <v>1842</v>
      </c>
      <c r="G161" s="1" t="s">
        <v>326</v>
      </c>
      <c r="H161" s="1" t="s">
        <v>1615</v>
      </c>
      <c r="I161" s="1" t="s">
        <v>897</v>
      </c>
      <c r="J161" s="6">
        <v>10000</v>
      </c>
      <c r="K161" s="6">
        <v>0</v>
      </c>
      <c r="L161" s="6">
        <v>0</v>
      </c>
      <c r="M161" s="1" t="s">
        <v>1618</v>
      </c>
      <c r="N161" s="40">
        <v>0</v>
      </c>
      <c r="O161" s="40">
        <v>0</v>
      </c>
      <c r="P161" s="17">
        <v>3</v>
      </c>
      <c r="Q161" s="59" t="s">
        <v>2219</v>
      </c>
      <c r="R161" s="61">
        <v>0</v>
      </c>
      <c r="S161" s="63"/>
      <c r="T161" s="52">
        <v>0</v>
      </c>
      <c r="U161" s="6">
        <v>0</v>
      </c>
      <c r="V161" s="6">
        <v>0</v>
      </c>
      <c r="W161" s="6">
        <v>0</v>
      </c>
      <c r="X161" s="6">
        <v>0</v>
      </c>
      <c r="Y161" s="14">
        <v>0</v>
      </c>
      <c r="Z161" s="63"/>
      <c r="AA161" s="54">
        <v>0</v>
      </c>
      <c r="AB161" s="9">
        <v>0</v>
      </c>
      <c r="AC161" s="91"/>
      <c r="AD161" s="52">
        <v>0</v>
      </c>
      <c r="AE161" s="6">
        <v>0</v>
      </c>
      <c r="AF161" s="6">
        <v>0</v>
      </c>
      <c r="AG161" s="6">
        <v>0</v>
      </c>
      <c r="AH161" s="64" t="s">
        <v>2253</v>
      </c>
      <c r="AI161" s="91"/>
      <c r="AJ161" s="24"/>
      <c r="AK161" s="91"/>
      <c r="AL161" s="52">
        <v>0</v>
      </c>
      <c r="AM161" s="6">
        <v>0</v>
      </c>
      <c r="AN161" s="6">
        <v>0</v>
      </c>
      <c r="AO161" s="6">
        <v>0</v>
      </c>
      <c r="AP161" s="6">
        <v>0</v>
      </c>
      <c r="AQ161" s="14">
        <v>0</v>
      </c>
      <c r="AR161" s="37"/>
      <c r="AS161" s="133"/>
      <c r="AT161" s="34">
        <v>0</v>
      </c>
      <c r="AU161" s="34">
        <v>0</v>
      </c>
      <c r="AW161" s="137"/>
      <c r="BC161" s="34">
        <v>0</v>
      </c>
    </row>
    <row r="162" spans="1:55" s="16" customFormat="1" ht="38.25">
      <c r="A162" s="57" t="s">
        <v>254</v>
      </c>
      <c r="B162" s="25">
        <v>200738000</v>
      </c>
      <c r="C162" s="1" t="s">
        <v>1170</v>
      </c>
      <c r="D162" s="1" t="s">
        <v>426</v>
      </c>
      <c r="E162" s="58" t="s">
        <v>540</v>
      </c>
      <c r="F162" s="36" t="s">
        <v>1842</v>
      </c>
      <c r="G162" s="1" t="s">
        <v>327</v>
      </c>
      <c r="H162" s="1" t="s">
        <v>1615</v>
      </c>
      <c r="I162" s="1" t="s">
        <v>897</v>
      </c>
      <c r="J162" s="6">
        <v>10000</v>
      </c>
      <c r="K162" s="6">
        <v>0</v>
      </c>
      <c r="L162" s="6">
        <v>0</v>
      </c>
      <c r="M162" s="1" t="s">
        <v>1618</v>
      </c>
      <c r="N162" s="40">
        <v>0</v>
      </c>
      <c r="O162" s="40">
        <v>0</v>
      </c>
      <c r="P162" s="17">
        <v>3</v>
      </c>
      <c r="Q162" s="59" t="s">
        <v>2220</v>
      </c>
      <c r="R162" s="61">
        <v>0</v>
      </c>
      <c r="S162" s="63"/>
      <c r="T162" s="52">
        <v>0</v>
      </c>
      <c r="U162" s="6">
        <v>0</v>
      </c>
      <c r="V162" s="6">
        <v>0</v>
      </c>
      <c r="W162" s="6">
        <v>0</v>
      </c>
      <c r="X162" s="6">
        <v>0</v>
      </c>
      <c r="Y162" s="14">
        <v>0</v>
      </c>
      <c r="Z162" s="63"/>
      <c r="AA162" s="54">
        <v>0</v>
      </c>
      <c r="AB162" s="9">
        <v>0</v>
      </c>
      <c r="AC162" s="91"/>
      <c r="AD162" s="52">
        <v>0</v>
      </c>
      <c r="AE162" s="6">
        <v>0</v>
      </c>
      <c r="AF162" s="6">
        <v>0</v>
      </c>
      <c r="AG162" s="6">
        <v>0</v>
      </c>
      <c r="AH162" s="64" t="s">
        <v>2253</v>
      </c>
      <c r="AI162" s="91"/>
      <c r="AJ162" s="24"/>
      <c r="AK162" s="91"/>
      <c r="AL162" s="52">
        <v>0</v>
      </c>
      <c r="AM162" s="6">
        <v>0</v>
      </c>
      <c r="AN162" s="6">
        <v>0</v>
      </c>
      <c r="AO162" s="6">
        <v>0</v>
      </c>
      <c r="AP162" s="6">
        <v>0</v>
      </c>
      <c r="AQ162" s="14">
        <v>0</v>
      </c>
      <c r="AR162" s="37"/>
      <c r="AS162" s="133"/>
      <c r="AT162" s="34">
        <v>0</v>
      </c>
      <c r="AU162" s="34">
        <v>0</v>
      </c>
      <c r="AW162" s="137"/>
      <c r="BC162" s="34">
        <v>0</v>
      </c>
    </row>
    <row r="163" spans="1:55" s="16" customFormat="1" ht="51">
      <c r="A163" s="57" t="s">
        <v>254</v>
      </c>
      <c r="B163" s="25">
        <v>200738300</v>
      </c>
      <c r="C163" s="1" t="s">
        <v>1171</v>
      </c>
      <c r="D163" s="1" t="s">
        <v>426</v>
      </c>
      <c r="E163" s="58" t="s">
        <v>540</v>
      </c>
      <c r="F163" s="36" t="s">
        <v>1842</v>
      </c>
      <c r="G163" s="1" t="s">
        <v>329</v>
      </c>
      <c r="H163" s="1" t="s">
        <v>1615</v>
      </c>
      <c r="I163" s="1" t="s">
        <v>897</v>
      </c>
      <c r="J163" s="6">
        <v>10000</v>
      </c>
      <c r="K163" s="6">
        <v>0</v>
      </c>
      <c r="L163" s="6">
        <v>0</v>
      </c>
      <c r="M163" s="1" t="s">
        <v>1618</v>
      </c>
      <c r="N163" s="40">
        <v>0</v>
      </c>
      <c r="O163" s="40">
        <v>0</v>
      </c>
      <c r="P163" s="17">
        <v>3</v>
      </c>
      <c r="Q163" s="59" t="s">
        <v>2221</v>
      </c>
      <c r="R163" s="61">
        <v>0</v>
      </c>
      <c r="S163" s="63"/>
      <c r="T163" s="52">
        <v>0</v>
      </c>
      <c r="U163" s="6">
        <v>0</v>
      </c>
      <c r="V163" s="6">
        <v>0</v>
      </c>
      <c r="W163" s="6">
        <v>0</v>
      </c>
      <c r="X163" s="6">
        <v>0</v>
      </c>
      <c r="Y163" s="14">
        <v>0</v>
      </c>
      <c r="Z163" s="63"/>
      <c r="AA163" s="54">
        <v>0</v>
      </c>
      <c r="AB163" s="9">
        <v>0</v>
      </c>
      <c r="AC163" s="91"/>
      <c r="AD163" s="52">
        <v>0</v>
      </c>
      <c r="AE163" s="6">
        <v>0</v>
      </c>
      <c r="AF163" s="6">
        <v>0</v>
      </c>
      <c r="AG163" s="6">
        <v>0</v>
      </c>
      <c r="AH163" s="64" t="s">
        <v>2253</v>
      </c>
      <c r="AI163" s="91"/>
      <c r="AJ163" s="24"/>
      <c r="AK163" s="91"/>
      <c r="AL163" s="52">
        <v>0</v>
      </c>
      <c r="AM163" s="6">
        <v>0</v>
      </c>
      <c r="AN163" s="6">
        <v>0</v>
      </c>
      <c r="AO163" s="6">
        <v>0</v>
      </c>
      <c r="AP163" s="6">
        <v>0</v>
      </c>
      <c r="AQ163" s="14">
        <v>0</v>
      </c>
      <c r="AR163" s="37"/>
      <c r="AS163" s="133"/>
      <c r="AT163" s="34">
        <v>0</v>
      </c>
      <c r="AU163" s="34">
        <v>0</v>
      </c>
      <c r="AW163" s="137"/>
      <c r="BC163" s="34">
        <v>0</v>
      </c>
    </row>
    <row r="164" spans="1:55" s="16" customFormat="1" ht="38.25">
      <c r="A164" s="57" t="s">
        <v>254</v>
      </c>
      <c r="B164" s="25">
        <v>200738400</v>
      </c>
      <c r="C164" s="1" t="s">
        <v>1172</v>
      </c>
      <c r="D164" s="1" t="s">
        <v>426</v>
      </c>
      <c r="E164" s="58" t="s">
        <v>540</v>
      </c>
      <c r="F164" s="36" t="s">
        <v>1842</v>
      </c>
      <c r="G164" s="1" t="s">
        <v>330</v>
      </c>
      <c r="H164" s="1" t="s">
        <v>1615</v>
      </c>
      <c r="I164" s="1" t="s">
        <v>897</v>
      </c>
      <c r="J164" s="6">
        <v>10000</v>
      </c>
      <c r="K164" s="6">
        <v>0</v>
      </c>
      <c r="L164" s="6">
        <v>0</v>
      </c>
      <c r="M164" s="1" t="s">
        <v>1618</v>
      </c>
      <c r="N164" s="40">
        <v>0</v>
      </c>
      <c r="O164" s="40">
        <v>0</v>
      </c>
      <c r="P164" s="17">
        <v>3</v>
      </c>
      <c r="Q164" s="59" t="s">
        <v>2222</v>
      </c>
      <c r="R164" s="61">
        <v>0</v>
      </c>
      <c r="S164" s="63"/>
      <c r="T164" s="52">
        <v>0</v>
      </c>
      <c r="U164" s="6">
        <v>0</v>
      </c>
      <c r="V164" s="6">
        <v>0</v>
      </c>
      <c r="W164" s="6">
        <v>0</v>
      </c>
      <c r="X164" s="6">
        <v>0</v>
      </c>
      <c r="Y164" s="14">
        <v>0</v>
      </c>
      <c r="Z164" s="63"/>
      <c r="AA164" s="54">
        <v>0</v>
      </c>
      <c r="AB164" s="9">
        <v>0</v>
      </c>
      <c r="AC164" s="91"/>
      <c r="AD164" s="52">
        <v>0</v>
      </c>
      <c r="AE164" s="6">
        <v>0</v>
      </c>
      <c r="AF164" s="6">
        <v>0</v>
      </c>
      <c r="AG164" s="6">
        <v>0</v>
      </c>
      <c r="AH164" s="64" t="s">
        <v>2253</v>
      </c>
      <c r="AI164" s="91"/>
      <c r="AJ164" s="24"/>
      <c r="AK164" s="91"/>
      <c r="AL164" s="52">
        <v>0</v>
      </c>
      <c r="AM164" s="6">
        <v>0</v>
      </c>
      <c r="AN164" s="6">
        <v>0</v>
      </c>
      <c r="AO164" s="6">
        <v>0</v>
      </c>
      <c r="AP164" s="6">
        <v>0</v>
      </c>
      <c r="AQ164" s="14">
        <v>0</v>
      </c>
      <c r="AR164" s="37"/>
      <c r="AS164" s="133"/>
      <c r="AT164" s="34">
        <v>0</v>
      </c>
      <c r="AU164" s="34">
        <v>0</v>
      </c>
      <c r="AW164" s="137"/>
      <c r="BC164" s="34">
        <v>0</v>
      </c>
    </row>
    <row r="165" spans="1:55" s="16" customFormat="1" ht="63.75">
      <c r="A165" s="57" t="s">
        <v>254</v>
      </c>
      <c r="B165" s="25">
        <v>200738500</v>
      </c>
      <c r="C165" s="1" t="s">
        <v>1173</v>
      </c>
      <c r="D165" s="1" t="s">
        <v>426</v>
      </c>
      <c r="E165" s="58" t="s">
        <v>540</v>
      </c>
      <c r="F165" s="36" t="s">
        <v>1842</v>
      </c>
      <c r="G165" s="1" t="s">
        <v>331</v>
      </c>
      <c r="H165" s="1" t="s">
        <v>1615</v>
      </c>
      <c r="I165" s="1" t="s">
        <v>897</v>
      </c>
      <c r="J165" s="6">
        <v>10000</v>
      </c>
      <c r="K165" s="6">
        <v>0</v>
      </c>
      <c r="L165" s="6">
        <v>0</v>
      </c>
      <c r="M165" s="1" t="s">
        <v>1618</v>
      </c>
      <c r="N165" s="40">
        <v>0</v>
      </c>
      <c r="O165" s="40">
        <v>0</v>
      </c>
      <c r="P165" s="17">
        <v>3</v>
      </c>
      <c r="Q165" s="59" t="s">
        <v>2223</v>
      </c>
      <c r="R165" s="61">
        <v>0</v>
      </c>
      <c r="S165" s="63"/>
      <c r="T165" s="52">
        <v>0</v>
      </c>
      <c r="U165" s="6">
        <v>0</v>
      </c>
      <c r="V165" s="6">
        <v>0</v>
      </c>
      <c r="W165" s="6">
        <v>0</v>
      </c>
      <c r="X165" s="6">
        <v>0</v>
      </c>
      <c r="Y165" s="14">
        <v>0</v>
      </c>
      <c r="Z165" s="63"/>
      <c r="AA165" s="54">
        <v>0</v>
      </c>
      <c r="AB165" s="9">
        <v>0</v>
      </c>
      <c r="AC165" s="91"/>
      <c r="AD165" s="52">
        <v>0</v>
      </c>
      <c r="AE165" s="6">
        <v>0</v>
      </c>
      <c r="AF165" s="6">
        <v>0</v>
      </c>
      <c r="AG165" s="6">
        <v>0</v>
      </c>
      <c r="AH165" s="64" t="s">
        <v>2253</v>
      </c>
      <c r="AI165" s="91"/>
      <c r="AJ165" s="24"/>
      <c r="AK165" s="91"/>
      <c r="AL165" s="52">
        <v>0</v>
      </c>
      <c r="AM165" s="6">
        <v>0</v>
      </c>
      <c r="AN165" s="6">
        <v>0</v>
      </c>
      <c r="AO165" s="6">
        <v>0</v>
      </c>
      <c r="AP165" s="6">
        <v>0</v>
      </c>
      <c r="AQ165" s="14">
        <v>0</v>
      </c>
      <c r="AR165" s="37"/>
      <c r="AS165" s="133"/>
      <c r="AT165" s="34">
        <v>0</v>
      </c>
      <c r="AU165" s="34">
        <v>0</v>
      </c>
      <c r="AW165" s="137"/>
      <c r="BC165" s="34">
        <v>0</v>
      </c>
    </row>
    <row r="166" spans="1:55" s="16" customFormat="1" ht="63.75">
      <c r="A166" s="57" t="s">
        <v>254</v>
      </c>
      <c r="B166" s="25">
        <v>200738600</v>
      </c>
      <c r="C166" s="1" t="s">
        <v>1174</v>
      </c>
      <c r="D166" s="1" t="s">
        <v>426</v>
      </c>
      <c r="E166" s="58" t="s">
        <v>540</v>
      </c>
      <c r="F166" s="36" t="s">
        <v>1842</v>
      </c>
      <c r="G166" s="1" t="s">
        <v>332</v>
      </c>
      <c r="H166" s="1" t="s">
        <v>1615</v>
      </c>
      <c r="I166" s="1" t="s">
        <v>897</v>
      </c>
      <c r="J166" s="6">
        <v>10000</v>
      </c>
      <c r="K166" s="6">
        <v>0</v>
      </c>
      <c r="L166" s="6">
        <v>0</v>
      </c>
      <c r="M166" s="1" t="s">
        <v>1618</v>
      </c>
      <c r="N166" s="40">
        <v>0</v>
      </c>
      <c r="O166" s="40">
        <v>0</v>
      </c>
      <c r="P166" s="17">
        <v>3</v>
      </c>
      <c r="Q166" s="59" t="s">
        <v>2224</v>
      </c>
      <c r="R166" s="61">
        <v>0</v>
      </c>
      <c r="S166" s="63"/>
      <c r="T166" s="52">
        <v>0</v>
      </c>
      <c r="U166" s="6">
        <v>0</v>
      </c>
      <c r="V166" s="6">
        <v>0</v>
      </c>
      <c r="W166" s="6">
        <v>0</v>
      </c>
      <c r="X166" s="6">
        <v>0</v>
      </c>
      <c r="Y166" s="14">
        <v>0</v>
      </c>
      <c r="Z166" s="63"/>
      <c r="AA166" s="54">
        <v>0</v>
      </c>
      <c r="AB166" s="9">
        <v>0</v>
      </c>
      <c r="AC166" s="91"/>
      <c r="AD166" s="52">
        <v>0</v>
      </c>
      <c r="AE166" s="6">
        <v>0</v>
      </c>
      <c r="AF166" s="6">
        <v>0</v>
      </c>
      <c r="AG166" s="6">
        <v>0</v>
      </c>
      <c r="AH166" s="64" t="s">
        <v>2253</v>
      </c>
      <c r="AI166" s="91"/>
      <c r="AJ166" s="24"/>
      <c r="AK166" s="91"/>
      <c r="AL166" s="52">
        <v>0</v>
      </c>
      <c r="AM166" s="6">
        <v>0</v>
      </c>
      <c r="AN166" s="6">
        <v>0</v>
      </c>
      <c r="AO166" s="6">
        <v>0</v>
      </c>
      <c r="AP166" s="6">
        <v>0</v>
      </c>
      <c r="AQ166" s="14">
        <v>0</v>
      </c>
      <c r="AR166" s="37"/>
      <c r="AS166" s="133"/>
      <c r="AT166" s="34">
        <v>0</v>
      </c>
      <c r="AU166" s="34">
        <v>0</v>
      </c>
      <c r="AW166" s="137"/>
      <c r="BC166" s="34">
        <v>0</v>
      </c>
    </row>
    <row r="167" spans="1:55" s="16" customFormat="1" ht="102">
      <c r="A167" s="57" t="s">
        <v>254</v>
      </c>
      <c r="B167" s="25">
        <v>200302900</v>
      </c>
      <c r="C167" s="1" t="s">
        <v>2076</v>
      </c>
      <c r="D167" s="1" t="s">
        <v>2521</v>
      </c>
      <c r="E167" s="58" t="s">
        <v>518</v>
      </c>
      <c r="F167" s="36" t="s">
        <v>800</v>
      </c>
      <c r="G167" s="1" t="s">
        <v>616</v>
      </c>
      <c r="H167" s="1" t="s">
        <v>1615</v>
      </c>
      <c r="I167" s="1" t="s">
        <v>801</v>
      </c>
      <c r="J167" s="6">
        <v>91384</v>
      </c>
      <c r="K167" s="6">
        <v>91385</v>
      </c>
      <c r="L167" s="6">
        <v>0</v>
      </c>
      <c r="M167" s="1" t="s">
        <v>1618</v>
      </c>
      <c r="N167" s="40">
        <v>0</v>
      </c>
      <c r="O167" s="6">
        <v>0</v>
      </c>
      <c r="P167" s="17">
        <v>3</v>
      </c>
      <c r="Q167" s="59" t="s">
        <v>379</v>
      </c>
      <c r="R167" s="61">
        <v>0</v>
      </c>
      <c r="S167" s="63"/>
      <c r="T167" s="52">
        <v>0</v>
      </c>
      <c r="U167" s="6">
        <v>0</v>
      </c>
      <c r="V167" s="6">
        <v>0</v>
      </c>
      <c r="W167" s="6">
        <v>0</v>
      </c>
      <c r="X167" s="6">
        <v>0</v>
      </c>
      <c r="Y167" s="14">
        <v>0</v>
      </c>
      <c r="Z167" s="63"/>
      <c r="AA167" s="54">
        <v>0</v>
      </c>
      <c r="AB167" s="9">
        <v>0</v>
      </c>
      <c r="AC167" s="91"/>
      <c r="AD167" s="52">
        <v>0</v>
      </c>
      <c r="AE167" s="6">
        <v>0</v>
      </c>
      <c r="AF167" s="6">
        <v>0</v>
      </c>
      <c r="AG167" s="6">
        <v>0</v>
      </c>
      <c r="AH167" s="64" t="s">
        <v>2042</v>
      </c>
      <c r="AI167" s="91"/>
      <c r="AJ167" s="24"/>
      <c r="AK167" s="91"/>
      <c r="AL167" s="52">
        <v>0</v>
      </c>
      <c r="AM167" s="6">
        <v>0</v>
      </c>
      <c r="AN167" s="6">
        <v>0</v>
      </c>
      <c r="AO167" s="6">
        <v>0</v>
      </c>
      <c r="AP167" s="6">
        <v>0</v>
      </c>
      <c r="AQ167" s="14">
        <v>0</v>
      </c>
      <c r="AR167" s="37"/>
      <c r="AS167" s="133"/>
      <c r="AT167" s="34">
        <v>0</v>
      </c>
      <c r="AU167" s="34">
        <v>0</v>
      </c>
      <c r="AW167" s="137"/>
      <c r="BC167" s="34">
        <v>0</v>
      </c>
    </row>
    <row r="168" spans="1:55" s="16" customFormat="1" ht="51">
      <c r="A168" s="57" t="s">
        <v>254</v>
      </c>
      <c r="B168" s="25">
        <v>200300900</v>
      </c>
      <c r="C168" s="1" t="s">
        <v>752</v>
      </c>
      <c r="D168" s="1" t="s">
        <v>753</v>
      </c>
      <c r="E168" s="58" t="s">
        <v>540</v>
      </c>
      <c r="F168" s="36" t="s">
        <v>1842</v>
      </c>
      <c r="G168" s="1" t="s">
        <v>600</v>
      </c>
      <c r="H168" s="1" t="s">
        <v>1615</v>
      </c>
      <c r="I168" s="1" t="s">
        <v>1375</v>
      </c>
      <c r="J168" s="6">
        <v>604400</v>
      </c>
      <c r="K168" s="6">
        <v>598900</v>
      </c>
      <c r="L168" s="6">
        <v>604400</v>
      </c>
      <c r="M168" s="1" t="s">
        <v>1623</v>
      </c>
      <c r="N168" s="40">
        <v>0</v>
      </c>
      <c r="O168" s="6">
        <v>250000</v>
      </c>
      <c r="P168" s="17">
        <v>2.2</v>
      </c>
      <c r="Q168" s="59" t="s">
        <v>1108</v>
      </c>
      <c r="R168" s="61">
        <v>250000</v>
      </c>
      <c r="S168" s="63"/>
      <c r="T168" s="52">
        <v>341664</v>
      </c>
      <c r="U168" s="6">
        <v>434000</v>
      </c>
      <c r="V168" s="6">
        <v>434000</v>
      </c>
      <c r="W168" s="6">
        <v>0</v>
      </c>
      <c r="X168" s="6">
        <v>0</v>
      </c>
      <c r="Y168" s="14">
        <v>0</v>
      </c>
      <c r="Z168" s="63"/>
      <c r="AA168" s="52">
        <v>341664</v>
      </c>
      <c r="AB168" s="9">
        <v>0</v>
      </c>
      <c r="AC168" s="91"/>
      <c r="AD168" s="52">
        <v>434000</v>
      </c>
      <c r="AE168" s="6">
        <v>434000</v>
      </c>
      <c r="AF168" s="6">
        <v>0</v>
      </c>
      <c r="AG168" s="6">
        <v>0</v>
      </c>
      <c r="AH168" s="64" t="s">
        <v>1573</v>
      </c>
      <c r="AI168" s="91"/>
      <c r="AJ168" s="24"/>
      <c r="AK168" s="91"/>
      <c r="AL168" s="52">
        <v>191664</v>
      </c>
      <c r="AM168" s="6">
        <v>191664</v>
      </c>
      <c r="AN168" s="6">
        <v>191664</v>
      </c>
      <c r="AO168" s="6">
        <v>0</v>
      </c>
      <c r="AP168" s="6">
        <v>0</v>
      </c>
      <c r="AQ168" s="14">
        <v>0</v>
      </c>
      <c r="AR168" s="37" t="s">
        <v>1341</v>
      </c>
      <c r="AS168" s="133"/>
      <c r="AT168" s="34">
        <v>0</v>
      </c>
      <c r="AU168" s="34">
        <v>0</v>
      </c>
      <c r="AW168" s="137"/>
      <c r="BC168" s="34">
        <v>0</v>
      </c>
    </row>
    <row r="169" spans="1:55" s="16" customFormat="1" ht="38.25">
      <c r="A169" s="57" t="s">
        <v>252</v>
      </c>
      <c r="B169" s="25">
        <v>200725900</v>
      </c>
      <c r="C169" s="1" t="s">
        <v>460</v>
      </c>
      <c r="D169" s="1" t="s">
        <v>461</v>
      </c>
      <c r="E169" s="58" t="s">
        <v>209</v>
      </c>
      <c r="F169" s="36" t="s">
        <v>1861</v>
      </c>
      <c r="G169" s="1" t="s">
        <v>1411</v>
      </c>
      <c r="H169" s="1" t="s">
        <v>1620</v>
      </c>
      <c r="I169" s="1" t="s">
        <v>897</v>
      </c>
      <c r="J169" s="6">
        <v>2725000</v>
      </c>
      <c r="K169" s="6">
        <v>0</v>
      </c>
      <c r="L169" s="6">
        <v>0</v>
      </c>
      <c r="M169" s="1" t="s">
        <v>1618</v>
      </c>
      <c r="N169" s="6">
        <v>0</v>
      </c>
      <c r="O169" s="6">
        <v>0</v>
      </c>
      <c r="P169" s="17">
        <v>1</v>
      </c>
      <c r="Q169" s="59" t="s">
        <v>1998</v>
      </c>
      <c r="R169" s="61">
        <v>0</v>
      </c>
      <c r="S169" s="63"/>
      <c r="T169" s="52">
        <v>0</v>
      </c>
      <c r="U169" s="6">
        <v>0</v>
      </c>
      <c r="V169" s="6">
        <v>0</v>
      </c>
      <c r="W169" s="6">
        <v>0</v>
      </c>
      <c r="X169" s="6">
        <v>0</v>
      </c>
      <c r="Y169" s="14">
        <v>0</v>
      </c>
      <c r="Z169" s="63"/>
      <c r="AA169" s="54">
        <v>0</v>
      </c>
      <c r="AB169" s="9">
        <v>0</v>
      </c>
      <c r="AC169" s="91"/>
      <c r="AD169" s="52">
        <v>0</v>
      </c>
      <c r="AE169" s="6">
        <v>0</v>
      </c>
      <c r="AF169" s="6">
        <v>0</v>
      </c>
      <c r="AG169" s="6">
        <v>0</v>
      </c>
      <c r="AH169" s="64" t="s">
        <v>742</v>
      </c>
      <c r="AI169" s="91"/>
      <c r="AJ169" s="24"/>
      <c r="AK169" s="91"/>
      <c r="AL169" s="52">
        <v>0</v>
      </c>
      <c r="AM169" s="6">
        <v>0</v>
      </c>
      <c r="AN169" s="6">
        <v>0</v>
      </c>
      <c r="AO169" s="6">
        <v>0</v>
      </c>
      <c r="AP169" s="6">
        <v>0</v>
      </c>
      <c r="AQ169" s="14">
        <v>0</v>
      </c>
      <c r="AR169" s="37"/>
      <c r="AS169" s="133"/>
      <c r="AT169" s="34">
        <v>0</v>
      </c>
      <c r="AU169" s="34">
        <v>0</v>
      </c>
      <c r="AW169" s="137"/>
      <c r="BC169" s="34">
        <v>0</v>
      </c>
    </row>
    <row r="170" spans="1:55" s="16" customFormat="1" ht="51">
      <c r="A170" s="57" t="s">
        <v>252</v>
      </c>
      <c r="B170" s="25">
        <v>200705400</v>
      </c>
      <c r="C170" s="1" t="s">
        <v>543</v>
      </c>
      <c r="D170" s="1" t="s">
        <v>544</v>
      </c>
      <c r="E170" s="58" t="s">
        <v>520</v>
      </c>
      <c r="F170" s="36" t="s">
        <v>1709</v>
      </c>
      <c r="G170" s="1" t="s">
        <v>224</v>
      </c>
      <c r="H170" s="1" t="s">
        <v>1615</v>
      </c>
      <c r="I170" s="1" t="s">
        <v>897</v>
      </c>
      <c r="J170" s="6">
        <v>267544</v>
      </c>
      <c r="K170" s="6">
        <v>32320</v>
      </c>
      <c r="L170" s="6">
        <v>9459</v>
      </c>
      <c r="M170" s="1" t="s">
        <v>1618</v>
      </c>
      <c r="N170" s="6">
        <v>0</v>
      </c>
      <c r="O170" s="6">
        <v>0</v>
      </c>
      <c r="P170" s="17">
        <v>1</v>
      </c>
      <c r="Q170" s="59" t="s">
        <v>2267</v>
      </c>
      <c r="R170" s="61">
        <v>0</v>
      </c>
      <c r="S170" s="63"/>
      <c r="T170" s="52">
        <v>0</v>
      </c>
      <c r="U170" s="6">
        <v>0</v>
      </c>
      <c r="V170" s="6">
        <v>0</v>
      </c>
      <c r="W170" s="6">
        <v>0</v>
      </c>
      <c r="X170" s="6">
        <v>0</v>
      </c>
      <c r="Y170" s="14">
        <v>0</v>
      </c>
      <c r="Z170" s="63"/>
      <c r="AA170" s="54">
        <v>0</v>
      </c>
      <c r="AB170" s="9">
        <v>0</v>
      </c>
      <c r="AC170" s="91"/>
      <c r="AD170" s="52">
        <v>0</v>
      </c>
      <c r="AE170" s="6">
        <v>0</v>
      </c>
      <c r="AF170" s="6">
        <v>0</v>
      </c>
      <c r="AG170" s="6">
        <v>0</v>
      </c>
      <c r="AH170" s="64"/>
      <c r="AI170" s="91"/>
      <c r="AJ170" s="24"/>
      <c r="AK170" s="91"/>
      <c r="AL170" s="52">
        <v>0</v>
      </c>
      <c r="AM170" s="6">
        <v>0</v>
      </c>
      <c r="AN170" s="6">
        <v>0</v>
      </c>
      <c r="AO170" s="6">
        <v>0</v>
      </c>
      <c r="AP170" s="6">
        <v>0</v>
      </c>
      <c r="AQ170" s="14">
        <v>0</v>
      </c>
      <c r="AR170" s="37"/>
      <c r="AS170" s="133"/>
      <c r="AT170" s="34">
        <v>0</v>
      </c>
      <c r="AU170" s="34">
        <v>0</v>
      </c>
      <c r="AW170" s="137"/>
      <c r="BC170" s="34">
        <v>0</v>
      </c>
    </row>
    <row r="171" spans="1:55" s="16" customFormat="1" ht="51">
      <c r="A171" s="57" t="s">
        <v>252</v>
      </c>
      <c r="B171" s="25">
        <v>200705500</v>
      </c>
      <c r="C171" s="1" t="s">
        <v>545</v>
      </c>
      <c r="D171" s="1" t="s">
        <v>544</v>
      </c>
      <c r="E171" s="58" t="s">
        <v>520</v>
      </c>
      <c r="F171" s="36" t="s">
        <v>1709</v>
      </c>
      <c r="G171" s="1" t="s">
        <v>1654</v>
      </c>
      <c r="H171" s="1" t="s">
        <v>1615</v>
      </c>
      <c r="I171" s="17" t="s">
        <v>1010</v>
      </c>
      <c r="J171" s="6">
        <v>54580</v>
      </c>
      <c r="K171" s="6">
        <v>5388</v>
      </c>
      <c r="L171" s="6">
        <v>0</v>
      </c>
      <c r="M171" s="1" t="s">
        <v>2324</v>
      </c>
      <c r="N171" s="6">
        <v>0</v>
      </c>
      <c r="O171" s="6">
        <v>0</v>
      </c>
      <c r="P171" s="17">
        <v>2.3</v>
      </c>
      <c r="Q171" s="59" t="s">
        <v>2297</v>
      </c>
      <c r="R171" s="61">
        <v>0</v>
      </c>
      <c r="S171" s="63"/>
      <c r="T171" s="52">
        <v>55000</v>
      </c>
      <c r="U171" s="6">
        <v>5000</v>
      </c>
      <c r="V171" s="6">
        <v>0</v>
      </c>
      <c r="W171" s="6">
        <v>0</v>
      </c>
      <c r="X171" s="6">
        <v>0</v>
      </c>
      <c r="Y171" s="14">
        <v>0</v>
      </c>
      <c r="Z171" s="63"/>
      <c r="AA171" s="52">
        <v>55000</v>
      </c>
      <c r="AB171" s="9">
        <v>0</v>
      </c>
      <c r="AC171" s="91"/>
      <c r="AD171" s="52">
        <v>5000</v>
      </c>
      <c r="AE171" s="6">
        <v>0</v>
      </c>
      <c r="AF171" s="6">
        <v>0</v>
      </c>
      <c r="AG171" s="6">
        <v>0</v>
      </c>
      <c r="AH171" s="64"/>
      <c r="AI171" s="91"/>
      <c r="AJ171" s="24"/>
      <c r="AK171" s="91"/>
      <c r="AL171" s="52">
        <v>55000</v>
      </c>
      <c r="AM171" s="6">
        <v>5000</v>
      </c>
      <c r="AN171" s="6">
        <v>0</v>
      </c>
      <c r="AO171" s="6">
        <v>0</v>
      </c>
      <c r="AP171" s="6">
        <v>0</v>
      </c>
      <c r="AQ171" s="14">
        <v>0</v>
      </c>
      <c r="AR171" s="37"/>
      <c r="AS171" s="133"/>
      <c r="AT171" s="34">
        <v>0</v>
      </c>
      <c r="AU171" s="34">
        <v>0</v>
      </c>
      <c r="AW171" s="137"/>
      <c r="BC171" s="34">
        <v>0</v>
      </c>
    </row>
    <row r="172" spans="1:55" s="16" customFormat="1" ht="102">
      <c r="A172" s="57" t="s">
        <v>252</v>
      </c>
      <c r="B172" s="25">
        <v>200723100</v>
      </c>
      <c r="C172" s="1" t="s">
        <v>1085</v>
      </c>
      <c r="D172" s="1" t="s">
        <v>544</v>
      </c>
      <c r="E172" s="58" t="s">
        <v>520</v>
      </c>
      <c r="F172" s="36" t="s">
        <v>1709</v>
      </c>
      <c r="G172" s="1" t="s">
        <v>261</v>
      </c>
      <c r="H172" s="1" t="s">
        <v>1615</v>
      </c>
      <c r="I172" s="17" t="s">
        <v>1010</v>
      </c>
      <c r="J172" s="6">
        <v>71053</v>
      </c>
      <c r="K172" s="6">
        <v>82257</v>
      </c>
      <c r="L172" s="6">
        <v>82257</v>
      </c>
      <c r="M172" s="1" t="s">
        <v>1623</v>
      </c>
      <c r="N172" s="6">
        <v>0</v>
      </c>
      <c r="O172" s="6">
        <v>0</v>
      </c>
      <c r="P172" s="17">
        <v>2.3</v>
      </c>
      <c r="Q172" s="59" t="s">
        <v>1021</v>
      </c>
      <c r="R172" s="61">
        <v>0</v>
      </c>
      <c r="S172" s="63"/>
      <c r="T172" s="52">
        <v>83333</v>
      </c>
      <c r="U172" s="6">
        <v>83333</v>
      </c>
      <c r="V172" s="6">
        <v>83333</v>
      </c>
      <c r="W172" s="6">
        <v>0</v>
      </c>
      <c r="X172" s="6">
        <v>0</v>
      </c>
      <c r="Y172" s="14">
        <v>0</v>
      </c>
      <c r="Z172" s="63"/>
      <c r="AA172" s="52">
        <v>83333</v>
      </c>
      <c r="AB172" s="9">
        <v>0</v>
      </c>
      <c r="AC172" s="91"/>
      <c r="AD172" s="52">
        <v>83333</v>
      </c>
      <c r="AE172" s="6">
        <v>83333</v>
      </c>
      <c r="AF172" s="6">
        <v>0</v>
      </c>
      <c r="AG172" s="6">
        <v>0</v>
      </c>
      <c r="AH172" s="64"/>
      <c r="AI172" s="91"/>
      <c r="AJ172" s="24"/>
      <c r="AK172" s="91"/>
      <c r="AL172" s="52">
        <v>83333</v>
      </c>
      <c r="AM172" s="6">
        <v>83333</v>
      </c>
      <c r="AN172" s="6">
        <v>83334</v>
      </c>
      <c r="AO172" s="6">
        <v>0</v>
      </c>
      <c r="AP172" s="6">
        <v>0</v>
      </c>
      <c r="AQ172" s="14">
        <v>0</v>
      </c>
      <c r="AR172" s="37" t="s">
        <v>384</v>
      </c>
      <c r="AS172" s="133"/>
      <c r="AT172" s="34">
        <v>0</v>
      </c>
      <c r="AU172" s="34">
        <v>0</v>
      </c>
      <c r="AW172" s="137"/>
      <c r="BC172" s="34">
        <v>0</v>
      </c>
    </row>
    <row r="173" spans="1:55" s="16" customFormat="1" ht="63.75">
      <c r="A173" s="57" t="s">
        <v>252</v>
      </c>
      <c r="B173" s="25">
        <v>200731800</v>
      </c>
      <c r="C173" s="1" t="s">
        <v>476</v>
      </c>
      <c r="D173" s="1" t="s">
        <v>544</v>
      </c>
      <c r="E173" s="58" t="s">
        <v>520</v>
      </c>
      <c r="F173" s="36" t="s">
        <v>1709</v>
      </c>
      <c r="G173" s="1" t="s">
        <v>1202</v>
      </c>
      <c r="H173" s="1" t="s">
        <v>1615</v>
      </c>
      <c r="I173" s="17" t="s">
        <v>1012</v>
      </c>
      <c r="J173" s="6">
        <v>364077</v>
      </c>
      <c r="K173" s="6">
        <v>9313</v>
      </c>
      <c r="L173" s="6">
        <v>0</v>
      </c>
      <c r="M173" s="1" t="s">
        <v>1844</v>
      </c>
      <c r="N173" s="6">
        <v>0</v>
      </c>
      <c r="O173" s="6">
        <v>0</v>
      </c>
      <c r="P173" s="17">
        <v>1</v>
      </c>
      <c r="Q173" s="59" t="s">
        <v>2143</v>
      </c>
      <c r="R173" s="61">
        <v>0</v>
      </c>
      <c r="S173" s="63"/>
      <c r="T173" s="52">
        <v>365000</v>
      </c>
      <c r="U173" s="6">
        <v>10000</v>
      </c>
      <c r="V173" s="6">
        <v>0</v>
      </c>
      <c r="W173" s="6">
        <v>0</v>
      </c>
      <c r="X173" s="6">
        <v>0</v>
      </c>
      <c r="Y173" s="14">
        <v>0</v>
      </c>
      <c r="Z173" s="63"/>
      <c r="AA173" s="52">
        <v>365000</v>
      </c>
      <c r="AB173" s="9">
        <v>0</v>
      </c>
      <c r="AC173" s="91"/>
      <c r="AD173" s="52">
        <v>10000</v>
      </c>
      <c r="AE173" s="6">
        <v>0</v>
      </c>
      <c r="AF173" s="6">
        <v>0</v>
      </c>
      <c r="AG173" s="6">
        <v>0</v>
      </c>
      <c r="AH173" s="64"/>
      <c r="AI173" s="91"/>
      <c r="AJ173" s="24"/>
      <c r="AK173" s="91"/>
      <c r="AL173" s="52">
        <v>365000</v>
      </c>
      <c r="AM173" s="6">
        <v>10000</v>
      </c>
      <c r="AN173" s="6">
        <v>0</v>
      </c>
      <c r="AO173" s="6">
        <v>0</v>
      </c>
      <c r="AP173" s="6">
        <v>0</v>
      </c>
      <c r="AQ173" s="14">
        <v>0</v>
      </c>
      <c r="AR173" s="37" t="s">
        <v>1267</v>
      </c>
      <c r="AS173" s="133"/>
      <c r="AT173" s="34">
        <v>0</v>
      </c>
      <c r="AU173" s="34">
        <v>0</v>
      </c>
      <c r="AW173" s="137"/>
      <c r="BC173" s="34">
        <v>0</v>
      </c>
    </row>
    <row r="174" spans="1:55" s="16" customFormat="1" ht="63.75">
      <c r="A174" s="57" t="s">
        <v>252</v>
      </c>
      <c r="B174" s="25">
        <v>200704200</v>
      </c>
      <c r="C174" s="1" t="s">
        <v>529</v>
      </c>
      <c r="D174" s="1" t="s">
        <v>530</v>
      </c>
      <c r="E174" s="58" t="s">
        <v>520</v>
      </c>
      <c r="F174" s="36" t="s">
        <v>2294</v>
      </c>
      <c r="G174" s="1" t="s">
        <v>1653</v>
      </c>
      <c r="H174" s="1" t="s">
        <v>1615</v>
      </c>
      <c r="I174" s="17" t="s">
        <v>1012</v>
      </c>
      <c r="J174" s="6">
        <v>60131</v>
      </c>
      <c r="K174" s="6">
        <v>501187</v>
      </c>
      <c r="L174" s="6">
        <v>25931</v>
      </c>
      <c r="M174" s="1" t="s">
        <v>1623</v>
      </c>
      <c r="N174" s="6">
        <v>0</v>
      </c>
      <c r="O174" s="6">
        <v>0</v>
      </c>
      <c r="P174" s="17">
        <v>1</v>
      </c>
      <c r="Q174" s="59" t="s">
        <v>842</v>
      </c>
      <c r="R174" s="61">
        <v>0</v>
      </c>
      <c r="S174" s="63"/>
      <c r="T174" s="52">
        <v>48105</v>
      </c>
      <c r="U174" s="6">
        <v>400950</v>
      </c>
      <c r="V174" s="6">
        <v>20745</v>
      </c>
      <c r="W174" s="6">
        <v>0</v>
      </c>
      <c r="X174" s="6">
        <v>0</v>
      </c>
      <c r="Y174" s="14">
        <v>0</v>
      </c>
      <c r="Z174" s="63"/>
      <c r="AA174" s="52">
        <v>48105</v>
      </c>
      <c r="AB174" s="9">
        <v>0</v>
      </c>
      <c r="AC174" s="91"/>
      <c r="AD174" s="52">
        <v>400950</v>
      </c>
      <c r="AE174" s="6">
        <v>20745</v>
      </c>
      <c r="AF174" s="6">
        <v>0</v>
      </c>
      <c r="AG174" s="6">
        <v>0</v>
      </c>
      <c r="AH174" s="64" t="s">
        <v>696</v>
      </c>
      <c r="AI174" s="91"/>
      <c r="AJ174" s="24"/>
      <c r="AK174" s="91"/>
      <c r="AL174" s="52">
        <v>0</v>
      </c>
      <c r="AM174" s="6">
        <v>0</v>
      </c>
      <c r="AN174" s="6">
        <v>0</v>
      </c>
      <c r="AO174" s="6">
        <v>0</v>
      </c>
      <c r="AP174" s="6">
        <v>0</v>
      </c>
      <c r="AQ174" s="14">
        <v>0</v>
      </c>
      <c r="AR174" s="37" t="s">
        <v>1262</v>
      </c>
      <c r="AS174" s="133"/>
      <c r="AT174" s="34">
        <v>0</v>
      </c>
      <c r="AU174" s="34">
        <v>0</v>
      </c>
      <c r="AW174" s="137"/>
      <c r="BC174" s="34">
        <v>0</v>
      </c>
    </row>
    <row r="175" spans="1:55" s="16" customFormat="1" ht="38.25">
      <c r="A175" s="57" t="s">
        <v>252</v>
      </c>
      <c r="B175" s="25">
        <v>200708500</v>
      </c>
      <c r="C175" s="1" t="s">
        <v>1931</v>
      </c>
      <c r="D175" s="1" t="s">
        <v>530</v>
      </c>
      <c r="E175" s="58" t="s">
        <v>520</v>
      </c>
      <c r="F175" s="36" t="s">
        <v>2294</v>
      </c>
      <c r="G175" s="1" t="s">
        <v>1658</v>
      </c>
      <c r="H175" s="1" t="s">
        <v>1615</v>
      </c>
      <c r="I175" s="17" t="s">
        <v>1012</v>
      </c>
      <c r="J175" s="6">
        <v>1212692</v>
      </c>
      <c r="K175" s="6">
        <v>10000</v>
      </c>
      <c r="L175" s="6">
        <v>0</v>
      </c>
      <c r="M175" s="1" t="s">
        <v>1844</v>
      </c>
      <c r="N175" s="6">
        <v>0</v>
      </c>
      <c r="O175" s="6">
        <v>0</v>
      </c>
      <c r="P175" s="17">
        <v>1</v>
      </c>
      <c r="Q175" s="59" t="s">
        <v>2392</v>
      </c>
      <c r="R175" s="61">
        <v>0</v>
      </c>
      <c r="S175" s="63"/>
      <c r="T175" s="52">
        <v>630000</v>
      </c>
      <c r="U175" s="6">
        <v>20000</v>
      </c>
      <c r="V175" s="6">
        <v>0</v>
      </c>
      <c r="W175" s="6">
        <v>0</v>
      </c>
      <c r="X175" s="6">
        <v>0</v>
      </c>
      <c r="Y175" s="14">
        <v>0</v>
      </c>
      <c r="Z175" s="63"/>
      <c r="AA175" s="52">
        <v>630000</v>
      </c>
      <c r="AB175" s="9">
        <v>0</v>
      </c>
      <c r="AC175" s="91"/>
      <c r="AD175" s="52">
        <v>20000</v>
      </c>
      <c r="AE175" s="6">
        <v>0</v>
      </c>
      <c r="AF175" s="6">
        <v>0</v>
      </c>
      <c r="AG175" s="6">
        <v>0</v>
      </c>
      <c r="AH175" s="64"/>
      <c r="AI175" s="91"/>
      <c r="AJ175" s="24"/>
      <c r="AK175" s="91"/>
      <c r="AL175" s="52">
        <v>630000</v>
      </c>
      <c r="AM175" s="6">
        <v>20000</v>
      </c>
      <c r="AN175" s="6">
        <v>0</v>
      </c>
      <c r="AO175" s="6">
        <v>0</v>
      </c>
      <c r="AP175" s="6">
        <v>0</v>
      </c>
      <c r="AQ175" s="14">
        <v>0</v>
      </c>
      <c r="AR175" s="37" t="s">
        <v>2393</v>
      </c>
      <c r="AS175" s="133"/>
      <c r="AT175" s="34">
        <v>0</v>
      </c>
      <c r="AU175" s="34">
        <v>0</v>
      </c>
      <c r="AW175" s="137"/>
      <c r="BC175" s="34">
        <v>0</v>
      </c>
    </row>
    <row r="176" spans="1:55" s="16" customFormat="1" ht="38.25">
      <c r="A176" s="57" t="s">
        <v>252</v>
      </c>
      <c r="B176" s="25">
        <v>200708600</v>
      </c>
      <c r="C176" s="1" t="s">
        <v>1932</v>
      </c>
      <c r="D176" s="1" t="s">
        <v>530</v>
      </c>
      <c r="E176" s="58" t="s">
        <v>520</v>
      </c>
      <c r="F176" s="36" t="s">
        <v>2294</v>
      </c>
      <c r="G176" s="1" t="s">
        <v>1160</v>
      </c>
      <c r="H176" s="1" t="s">
        <v>1615</v>
      </c>
      <c r="I176" s="17" t="s">
        <v>1561</v>
      </c>
      <c r="J176" s="6">
        <v>99898</v>
      </c>
      <c r="K176" s="6">
        <v>96648</v>
      </c>
      <c r="L176" s="6">
        <v>96646</v>
      </c>
      <c r="M176" s="1" t="s">
        <v>1623</v>
      </c>
      <c r="N176" s="6">
        <v>0</v>
      </c>
      <c r="O176" s="6">
        <v>0</v>
      </c>
      <c r="P176" s="17">
        <v>1</v>
      </c>
      <c r="Q176" s="59" t="s">
        <v>1263</v>
      </c>
      <c r="R176" s="61">
        <v>0</v>
      </c>
      <c r="S176" s="63"/>
      <c r="T176" s="52">
        <v>100000</v>
      </c>
      <c r="U176" s="6">
        <v>100000</v>
      </c>
      <c r="V176" s="6">
        <v>100000</v>
      </c>
      <c r="W176" s="6">
        <v>0</v>
      </c>
      <c r="X176" s="6">
        <v>0</v>
      </c>
      <c r="Y176" s="14">
        <v>0</v>
      </c>
      <c r="Z176" s="63"/>
      <c r="AA176" s="52">
        <v>100000</v>
      </c>
      <c r="AB176" s="9">
        <v>0</v>
      </c>
      <c r="AC176" s="91"/>
      <c r="AD176" s="52">
        <v>100000</v>
      </c>
      <c r="AE176" s="6">
        <v>100000</v>
      </c>
      <c r="AF176" s="6">
        <v>0</v>
      </c>
      <c r="AG176" s="6">
        <v>0</v>
      </c>
      <c r="AH176" s="64"/>
      <c r="AI176" s="91"/>
      <c r="AJ176" s="24"/>
      <c r="AK176" s="91"/>
      <c r="AL176" s="52">
        <v>100000</v>
      </c>
      <c r="AM176" s="6">
        <v>100000</v>
      </c>
      <c r="AN176" s="6">
        <v>100000</v>
      </c>
      <c r="AO176" s="6">
        <v>0</v>
      </c>
      <c r="AP176" s="6">
        <v>0</v>
      </c>
      <c r="AQ176" s="14">
        <v>0</v>
      </c>
      <c r="AR176" s="37" t="s">
        <v>1264</v>
      </c>
      <c r="AS176" s="133"/>
      <c r="AT176" s="34">
        <v>0</v>
      </c>
      <c r="AU176" s="34">
        <v>0</v>
      </c>
      <c r="AW176" s="137"/>
      <c r="BC176" s="34">
        <v>0</v>
      </c>
    </row>
    <row r="177" spans="1:55" s="16" customFormat="1" ht="51">
      <c r="A177" s="57" t="s">
        <v>252</v>
      </c>
      <c r="B177" s="25">
        <v>200728300</v>
      </c>
      <c r="C177" s="1" t="s">
        <v>469</v>
      </c>
      <c r="D177" s="1" t="s">
        <v>530</v>
      </c>
      <c r="E177" s="58" t="s">
        <v>520</v>
      </c>
      <c r="F177" s="36" t="s">
        <v>2294</v>
      </c>
      <c r="G177" s="1" t="s">
        <v>1200</v>
      </c>
      <c r="H177" s="1" t="s">
        <v>1615</v>
      </c>
      <c r="I177" s="17" t="s">
        <v>1561</v>
      </c>
      <c r="J177" s="6">
        <v>1875347.5</v>
      </c>
      <c r="K177" s="6">
        <v>1875347.5</v>
      </c>
      <c r="L177" s="6">
        <v>0</v>
      </c>
      <c r="M177" s="1" t="s">
        <v>1618</v>
      </c>
      <c r="N177" s="6">
        <v>0</v>
      </c>
      <c r="O177" s="6">
        <v>0</v>
      </c>
      <c r="P177" s="17">
        <v>1</v>
      </c>
      <c r="Q177" s="59" t="s">
        <v>389</v>
      </c>
      <c r="R177" s="61">
        <v>0</v>
      </c>
      <c r="S177" s="63"/>
      <c r="T177" s="52">
        <v>300000</v>
      </c>
      <c r="U177" s="6">
        <v>1000000</v>
      </c>
      <c r="V177" s="6">
        <v>1000000</v>
      </c>
      <c r="W177" s="6">
        <v>0</v>
      </c>
      <c r="X177" s="6">
        <v>0</v>
      </c>
      <c r="Y177" s="14">
        <v>0</v>
      </c>
      <c r="Z177" s="63"/>
      <c r="AA177" s="52">
        <v>300000</v>
      </c>
      <c r="AB177" s="9">
        <v>0</v>
      </c>
      <c r="AC177" s="91"/>
      <c r="AD177" s="52">
        <v>1000000</v>
      </c>
      <c r="AE177" s="6">
        <v>1000000</v>
      </c>
      <c r="AF177" s="6">
        <v>0</v>
      </c>
      <c r="AG177" s="6">
        <v>0</v>
      </c>
      <c r="AH177" s="64" t="s">
        <v>1398</v>
      </c>
      <c r="AI177" s="91"/>
      <c r="AJ177" s="24"/>
      <c r="AK177" s="91"/>
      <c r="AL177" s="52">
        <v>0</v>
      </c>
      <c r="AM177" s="6">
        <v>0</v>
      </c>
      <c r="AN177" s="6">
        <v>0</v>
      </c>
      <c r="AO177" s="6">
        <v>0</v>
      </c>
      <c r="AP177" s="6">
        <v>0</v>
      </c>
      <c r="AQ177" s="14">
        <v>0</v>
      </c>
      <c r="AR177" s="37"/>
      <c r="AS177" s="133"/>
      <c r="AT177" s="34">
        <v>0</v>
      </c>
      <c r="AU177" s="34">
        <v>0</v>
      </c>
      <c r="AW177" s="137"/>
      <c r="BC177" s="34">
        <v>0</v>
      </c>
    </row>
    <row r="178" spans="1:55" s="16" customFormat="1" ht="63.75">
      <c r="A178" s="57" t="s">
        <v>252</v>
      </c>
      <c r="B178" s="25">
        <v>200732500</v>
      </c>
      <c r="C178" s="1" t="s">
        <v>477</v>
      </c>
      <c r="D178" s="1" t="s">
        <v>530</v>
      </c>
      <c r="E178" s="58" t="s">
        <v>520</v>
      </c>
      <c r="F178" s="36" t="s">
        <v>2294</v>
      </c>
      <c r="G178" s="1" t="s">
        <v>795</v>
      </c>
      <c r="H178" s="1" t="s">
        <v>1615</v>
      </c>
      <c r="I178" s="17" t="s">
        <v>1561</v>
      </c>
      <c r="J178" s="6">
        <v>3125179.5</v>
      </c>
      <c r="K178" s="6">
        <v>3125179.5</v>
      </c>
      <c r="L178" s="6">
        <v>0</v>
      </c>
      <c r="M178" s="1" t="s">
        <v>1623</v>
      </c>
      <c r="N178" s="40">
        <v>0</v>
      </c>
      <c r="O178" s="40">
        <v>0</v>
      </c>
      <c r="P178" s="17">
        <v>1</v>
      </c>
      <c r="Q178" s="59" t="s">
        <v>389</v>
      </c>
      <c r="R178" s="61">
        <v>0</v>
      </c>
      <c r="S178" s="63"/>
      <c r="T178" s="52">
        <v>1050000</v>
      </c>
      <c r="U178" s="6">
        <v>1050000</v>
      </c>
      <c r="V178" s="6">
        <v>0</v>
      </c>
      <c r="W178" s="6">
        <v>0</v>
      </c>
      <c r="X178" s="6">
        <v>0</v>
      </c>
      <c r="Y178" s="14">
        <v>0</v>
      </c>
      <c r="Z178" s="63"/>
      <c r="AA178" s="53">
        <v>199000</v>
      </c>
      <c r="AB178" s="9">
        <v>0</v>
      </c>
      <c r="AC178" s="91"/>
      <c r="AD178" s="53">
        <v>1684900</v>
      </c>
      <c r="AE178" s="18">
        <f>1050000-199000-AD178+1050000</f>
        <v>216100</v>
      </c>
      <c r="AF178" s="6">
        <v>0</v>
      </c>
      <c r="AG178" s="6">
        <v>0</v>
      </c>
      <c r="AH178" s="64"/>
      <c r="AI178" s="91"/>
      <c r="AJ178" s="24"/>
      <c r="AK178" s="91"/>
      <c r="AL178" s="52">
        <v>1050000</v>
      </c>
      <c r="AM178" s="6">
        <v>1050000</v>
      </c>
      <c r="AN178" s="6">
        <v>0</v>
      </c>
      <c r="AO178" s="6">
        <v>0</v>
      </c>
      <c r="AP178" s="6">
        <v>0</v>
      </c>
      <c r="AQ178" s="14">
        <v>0</v>
      </c>
      <c r="AR178" s="37" t="s">
        <v>2394</v>
      </c>
      <c r="AS178" s="133"/>
      <c r="AT178" s="34">
        <v>0</v>
      </c>
      <c r="AU178" s="34">
        <v>0</v>
      </c>
      <c r="AW178" s="137"/>
      <c r="BC178" s="34">
        <v>0</v>
      </c>
    </row>
    <row r="179" spans="1:55" s="16" customFormat="1" ht="63.75">
      <c r="A179" s="57" t="s">
        <v>252</v>
      </c>
      <c r="B179" s="25">
        <v>200718800</v>
      </c>
      <c r="C179" s="1" t="s">
        <v>1081</v>
      </c>
      <c r="D179" s="1" t="s">
        <v>1528</v>
      </c>
      <c r="E179" s="58" t="s">
        <v>2504</v>
      </c>
      <c r="F179" s="36" t="s">
        <v>871</v>
      </c>
      <c r="G179" s="1" t="s">
        <v>754</v>
      </c>
      <c r="H179" s="1" t="s">
        <v>1615</v>
      </c>
      <c r="I179" s="1" t="s">
        <v>897</v>
      </c>
      <c r="J179" s="6">
        <v>390000</v>
      </c>
      <c r="K179" s="6">
        <v>765000</v>
      </c>
      <c r="L179" s="6">
        <v>45000</v>
      </c>
      <c r="M179" s="1" t="s">
        <v>2328</v>
      </c>
      <c r="N179" s="6">
        <v>0</v>
      </c>
      <c r="O179" s="6">
        <v>0</v>
      </c>
      <c r="P179" s="17">
        <v>2.2</v>
      </c>
      <c r="Q179" s="59" t="s">
        <v>1988</v>
      </c>
      <c r="R179" s="61">
        <v>0</v>
      </c>
      <c r="S179" s="63"/>
      <c r="T179" s="52">
        <v>0</v>
      </c>
      <c r="U179" s="6">
        <v>0</v>
      </c>
      <c r="V179" s="6">
        <v>0</v>
      </c>
      <c r="W179" s="6">
        <v>0</v>
      </c>
      <c r="X179" s="6">
        <v>0</v>
      </c>
      <c r="Y179" s="14">
        <v>0</v>
      </c>
      <c r="Z179" s="63"/>
      <c r="AA179" s="54">
        <v>0</v>
      </c>
      <c r="AB179" s="9">
        <v>0</v>
      </c>
      <c r="AC179" s="91"/>
      <c r="AD179" s="52">
        <v>0</v>
      </c>
      <c r="AE179" s="6">
        <v>0</v>
      </c>
      <c r="AF179" s="6">
        <v>0</v>
      </c>
      <c r="AG179" s="6">
        <v>0</v>
      </c>
      <c r="AH179" s="64" t="s">
        <v>742</v>
      </c>
      <c r="AI179" s="91"/>
      <c r="AJ179" s="24"/>
      <c r="AK179" s="91"/>
      <c r="AL179" s="52">
        <v>0</v>
      </c>
      <c r="AM179" s="6">
        <v>0</v>
      </c>
      <c r="AN179" s="6">
        <v>0</v>
      </c>
      <c r="AO179" s="6">
        <v>0</v>
      </c>
      <c r="AP179" s="6">
        <v>0</v>
      </c>
      <c r="AQ179" s="14">
        <v>0</v>
      </c>
      <c r="AR179" s="37"/>
      <c r="AS179" s="133"/>
      <c r="AT179" s="34">
        <v>0</v>
      </c>
      <c r="AU179" s="34">
        <v>0</v>
      </c>
      <c r="AW179" s="137"/>
      <c r="BC179" s="34">
        <v>0</v>
      </c>
    </row>
    <row r="180" spans="1:55" s="16" customFormat="1" ht="38.25">
      <c r="A180" s="57" t="s">
        <v>254</v>
      </c>
      <c r="B180" s="25">
        <v>200728500</v>
      </c>
      <c r="C180" s="1" t="s">
        <v>1433</v>
      </c>
      <c r="D180" s="1" t="s">
        <v>1528</v>
      </c>
      <c r="E180" s="58" t="s">
        <v>2504</v>
      </c>
      <c r="F180" s="36" t="s">
        <v>871</v>
      </c>
      <c r="G180" s="1" t="s">
        <v>169</v>
      </c>
      <c r="H180" s="1" t="s">
        <v>1615</v>
      </c>
      <c r="I180" s="1" t="s">
        <v>897</v>
      </c>
      <c r="J180" s="6">
        <v>422560</v>
      </c>
      <c r="K180" s="6">
        <v>418032</v>
      </c>
      <c r="L180" s="6">
        <v>428082</v>
      </c>
      <c r="M180" s="1" t="s">
        <v>1844</v>
      </c>
      <c r="N180" s="40">
        <v>0</v>
      </c>
      <c r="O180" s="40">
        <v>0</v>
      </c>
      <c r="P180" s="17">
        <v>2.3</v>
      </c>
      <c r="Q180" s="59" t="s">
        <v>2108</v>
      </c>
      <c r="R180" s="61">
        <v>0</v>
      </c>
      <c r="S180" s="63"/>
      <c r="T180" s="52">
        <v>0</v>
      </c>
      <c r="U180" s="6">
        <v>0</v>
      </c>
      <c r="V180" s="6">
        <v>0</v>
      </c>
      <c r="W180" s="6">
        <v>0</v>
      </c>
      <c r="X180" s="6">
        <v>0</v>
      </c>
      <c r="Y180" s="14">
        <v>0</v>
      </c>
      <c r="Z180" s="63"/>
      <c r="AA180" s="54">
        <v>0</v>
      </c>
      <c r="AB180" s="9">
        <v>0</v>
      </c>
      <c r="AC180" s="91"/>
      <c r="AD180" s="52">
        <v>0</v>
      </c>
      <c r="AE180" s="6">
        <v>0</v>
      </c>
      <c r="AF180" s="6">
        <v>0</v>
      </c>
      <c r="AG180" s="6">
        <v>0</v>
      </c>
      <c r="AH180" s="64" t="s">
        <v>742</v>
      </c>
      <c r="AI180" s="91"/>
      <c r="AJ180" s="24"/>
      <c r="AK180" s="91"/>
      <c r="AL180" s="52">
        <v>0</v>
      </c>
      <c r="AM180" s="6">
        <v>0</v>
      </c>
      <c r="AN180" s="6">
        <v>0</v>
      </c>
      <c r="AO180" s="6">
        <v>0</v>
      </c>
      <c r="AP180" s="6">
        <v>0</v>
      </c>
      <c r="AQ180" s="14">
        <v>0</v>
      </c>
      <c r="AR180" s="37"/>
      <c r="AS180" s="133"/>
      <c r="AT180" s="6">
        <v>0</v>
      </c>
      <c r="AU180" s="6">
        <v>0</v>
      </c>
      <c r="AW180" s="137"/>
      <c r="BC180" s="6">
        <v>0</v>
      </c>
    </row>
    <row r="181" spans="1:55" s="16" customFormat="1" ht="51">
      <c r="A181" s="57" t="s">
        <v>252</v>
      </c>
      <c r="B181" s="25">
        <v>200721900</v>
      </c>
      <c r="C181" s="1" t="s">
        <v>1535</v>
      </c>
      <c r="D181" s="1" t="s">
        <v>1536</v>
      </c>
      <c r="E181" s="58" t="s">
        <v>2504</v>
      </c>
      <c r="F181" s="36" t="s">
        <v>871</v>
      </c>
      <c r="G181" s="1" t="s">
        <v>954</v>
      </c>
      <c r="H181" s="1" t="s">
        <v>1615</v>
      </c>
      <c r="I181" s="1" t="s">
        <v>897</v>
      </c>
      <c r="J181" s="6">
        <v>21520</v>
      </c>
      <c r="K181" s="6">
        <v>164520</v>
      </c>
      <c r="L181" s="6">
        <v>20020</v>
      </c>
      <c r="M181" s="1" t="s">
        <v>1844</v>
      </c>
      <c r="N181" s="6">
        <v>0</v>
      </c>
      <c r="O181" s="6">
        <v>0</v>
      </c>
      <c r="P181" s="17">
        <v>1</v>
      </c>
      <c r="Q181" s="59" t="s">
        <v>1308</v>
      </c>
      <c r="R181" s="61">
        <v>0</v>
      </c>
      <c r="S181" s="63"/>
      <c r="T181" s="52">
        <v>0</v>
      </c>
      <c r="U181" s="6">
        <v>0</v>
      </c>
      <c r="V181" s="6">
        <v>0</v>
      </c>
      <c r="W181" s="6">
        <v>0</v>
      </c>
      <c r="X181" s="6">
        <v>0</v>
      </c>
      <c r="Y181" s="14">
        <v>0</v>
      </c>
      <c r="Z181" s="63"/>
      <c r="AA181" s="54">
        <v>0</v>
      </c>
      <c r="AB181" s="9">
        <v>0</v>
      </c>
      <c r="AC181" s="91"/>
      <c r="AD181" s="52">
        <v>0</v>
      </c>
      <c r="AE181" s="6">
        <v>0</v>
      </c>
      <c r="AF181" s="6">
        <v>0</v>
      </c>
      <c r="AG181" s="6">
        <v>0</v>
      </c>
      <c r="AH181" s="64" t="s">
        <v>1809</v>
      </c>
      <c r="AI181" s="91"/>
      <c r="AJ181" s="24"/>
      <c r="AK181" s="91"/>
      <c r="AL181" s="52">
        <v>21520</v>
      </c>
      <c r="AM181" s="6">
        <v>100520</v>
      </c>
      <c r="AN181" s="6">
        <v>20020</v>
      </c>
      <c r="AO181" s="6">
        <v>0</v>
      </c>
      <c r="AP181" s="6">
        <v>0</v>
      </c>
      <c r="AQ181" s="14">
        <v>0</v>
      </c>
      <c r="AR181" s="37" t="s">
        <v>85</v>
      </c>
      <c r="AS181" s="133"/>
      <c r="AT181" s="6">
        <v>0</v>
      </c>
      <c r="AU181" s="6">
        <v>0</v>
      </c>
      <c r="AW181" s="137"/>
      <c r="BC181" s="6">
        <v>0</v>
      </c>
    </row>
    <row r="182" spans="1:55" s="16" customFormat="1" ht="114.75">
      <c r="A182" s="57" t="s">
        <v>252</v>
      </c>
      <c r="B182" s="25">
        <v>199004400</v>
      </c>
      <c r="C182" s="1" t="s">
        <v>2342</v>
      </c>
      <c r="D182" s="1" t="s">
        <v>2385</v>
      </c>
      <c r="E182" s="58" t="s">
        <v>212</v>
      </c>
      <c r="F182" s="36" t="s">
        <v>882</v>
      </c>
      <c r="G182" s="1" t="s">
        <v>843</v>
      </c>
      <c r="H182" s="1" t="s">
        <v>1620</v>
      </c>
      <c r="I182" s="1" t="s">
        <v>1378</v>
      </c>
      <c r="J182" s="6">
        <v>1439899</v>
      </c>
      <c r="K182" s="6">
        <v>1483127</v>
      </c>
      <c r="L182" s="6">
        <v>1524634</v>
      </c>
      <c r="M182" s="1" t="s">
        <v>2324</v>
      </c>
      <c r="N182" s="6">
        <v>0</v>
      </c>
      <c r="O182" s="6">
        <v>1197873</v>
      </c>
      <c r="P182" s="17">
        <v>2.3</v>
      </c>
      <c r="Q182" s="59" t="s">
        <v>2538</v>
      </c>
      <c r="R182" s="61">
        <v>1197873</v>
      </c>
      <c r="S182" s="63"/>
      <c r="T182" s="52">
        <v>1233809</v>
      </c>
      <c r="U182" s="6">
        <v>1233809</v>
      </c>
      <c r="V182" s="6">
        <v>1233809</v>
      </c>
      <c r="W182" s="6">
        <v>0</v>
      </c>
      <c r="X182" s="6">
        <v>0</v>
      </c>
      <c r="Y182" s="14">
        <v>0</v>
      </c>
      <c r="Z182" s="63"/>
      <c r="AA182" s="53">
        <v>1469899</v>
      </c>
      <c r="AB182" s="9">
        <v>0</v>
      </c>
      <c r="AC182" s="91"/>
      <c r="AD182" s="53">
        <v>1503127</v>
      </c>
      <c r="AE182" s="18">
        <v>1474634</v>
      </c>
      <c r="AF182" s="6">
        <v>0</v>
      </c>
      <c r="AG182" s="6">
        <v>0</v>
      </c>
      <c r="AH182" s="64" t="s">
        <v>1458</v>
      </c>
      <c r="AI182" s="91"/>
      <c r="AJ182" s="24" t="s">
        <v>100</v>
      </c>
      <c r="AK182" s="91"/>
      <c r="AL182" s="52">
        <v>1469899</v>
      </c>
      <c r="AM182" s="6">
        <v>1503127</v>
      </c>
      <c r="AN182" s="6">
        <v>1474634</v>
      </c>
      <c r="AO182" s="6">
        <v>0</v>
      </c>
      <c r="AP182" s="6">
        <v>0</v>
      </c>
      <c r="AQ182" s="14">
        <v>0</v>
      </c>
      <c r="AR182" s="37"/>
      <c r="AS182" s="133"/>
      <c r="AT182" s="34">
        <v>0</v>
      </c>
      <c r="AU182" s="34">
        <v>0</v>
      </c>
      <c r="AW182" s="137"/>
      <c r="BC182" s="34">
        <v>0</v>
      </c>
    </row>
    <row r="183" spans="1:55" s="16" customFormat="1" ht="38.25">
      <c r="A183" s="57" t="s">
        <v>253</v>
      </c>
      <c r="B183" s="25">
        <v>199004401</v>
      </c>
      <c r="C183" s="1" t="s">
        <v>2497</v>
      </c>
      <c r="D183" s="1" t="s">
        <v>2385</v>
      </c>
      <c r="E183" s="58" t="s">
        <v>212</v>
      </c>
      <c r="F183" s="36" t="s">
        <v>882</v>
      </c>
      <c r="G183" s="1" t="s">
        <v>569</v>
      </c>
      <c r="H183" s="1" t="s">
        <v>631</v>
      </c>
      <c r="I183" s="1" t="s">
        <v>1378</v>
      </c>
      <c r="J183" s="6">
        <v>1208514</v>
      </c>
      <c r="K183" s="6">
        <v>1215826</v>
      </c>
      <c r="L183" s="6">
        <v>1367427</v>
      </c>
      <c r="M183" s="1" t="s">
        <v>2324</v>
      </c>
      <c r="N183" s="6">
        <v>0</v>
      </c>
      <c r="O183" s="6">
        <v>160020</v>
      </c>
      <c r="P183" s="17">
        <v>1</v>
      </c>
      <c r="Q183" s="59" t="s">
        <v>632</v>
      </c>
      <c r="R183" s="61">
        <v>160020</v>
      </c>
      <c r="S183" s="63"/>
      <c r="T183" s="52">
        <v>0</v>
      </c>
      <c r="U183" s="6">
        <v>0</v>
      </c>
      <c r="V183" s="6">
        <v>0</v>
      </c>
      <c r="W183" s="6">
        <v>0</v>
      </c>
      <c r="X183" s="6">
        <v>0</v>
      </c>
      <c r="Y183" s="14">
        <v>0</v>
      </c>
      <c r="Z183" s="63"/>
      <c r="AA183" s="54">
        <v>0</v>
      </c>
      <c r="AB183" s="9">
        <v>0</v>
      </c>
      <c r="AC183" s="91"/>
      <c r="AD183" s="52">
        <v>0</v>
      </c>
      <c r="AE183" s="6">
        <v>0</v>
      </c>
      <c r="AF183" s="6">
        <v>0</v>
      </c>
      <c r="AG183" s="6">
        <v>0</v>
      </c>
      <c r="AH183" s="64" t="s">
        <v>1459</v>
      </c>
      <c r="AI183" s="91"/>
      <c r="AJ183" s="24"/>
      <c r="AK183" s="91"/>
      <c r="AL183" s="52">
        <v>0</v>
      </c>
      <c r="AM183" s="6">
        <v>0</v>
      </c>
      <c r="AN183" s="6">
        <v>0</v>
      </c>
      <c r="AO183" s="6">
        <v>0</v>
      </c>
      <c r="AP183" s="6">
        <v>0</v>
      </c>
      <c r="AQ183" s="14">
        <v>0</v>
      </c>
      <c r="AR183" s="37"/>
      <c r="AS183" s="133"/>
      <c r="AT183" s="34">
        <v>0</v>
      </c>
      <c r="AU183" s="34">
        <v>0</v>
      </c>
      <c r="AW183" s="137"/>
      <c r="BC183" s="34">
        <v>0</v>
      </c>
    </row>
    <row r="184" spans="1:55" s="16" customFormat="1" ht="63.75">
      <c r="A184" s="57" t="s">
        <v>252</v>
      </c>
      <c r="B184" s="25">
        <v>200103300</v>
      </c>
      <c r="C184" s="1" t="s">
        <v>2454</v>
      </c>
      <c r="D184" s="1" t="s">
        <v>2385</v>
      </c>
      <c r="E184" s="58" t="s">
        <v>212</v>
      </c>
      <c r="F184" s="36" t="s">
        <v>2378</v>
      </c>
      <c r="G184" s="1" t="s">
        <v>921</v>
      </c>
      <c r="H184" s="1" t="s">
        <v>1620</v>
      </c>
      <c r="I184" s="1" t="s">
        <v>1378</v>
      </c>
      <c r="J184" s="6">
        <v>1359863</v>
      </c>
      <c r="K184" s="6">
        <v>1500050</v>
      </c>
      <c r="L184" s="6">
        <v>1507841</v>
      </c>
      <c r="M184" s="1" t="s">
        <v>78</v>
      </c>
      <c r="N184" s="6">
        <v>0</v>
      </c>
      <c r="O184" s="6">
        <v>300000</v>
      </c>
      <c r="P184" s="17">
        <v>2.1</v>
      </c>
      <c r="Q184" s="59" t="s">
        <v>1351</v>
      </c>
      <c r="R184" s="61">
        <v>300000</v>
      </c>
      <c r="S184" s="63"/>
      <c r="T184" s="52">
        <v>300000</v>
      </c>
      <c r="U184" s="6">
        <v>300000</v>
      </c>
      <c r="V184" s="6">
        <v>300000</v>
      </c>
      <c r="W184" s="6">
        <v>0</v>
      </c>
      <c r="X184" s="6">
        <v>0</v>
      </c>
      <c r="Y184" s="14">
        <v>0</v>
      </c>
      <c r="Z184" s="63"/>
      <c r="AA184" s="52">
        <v>300000</v>
      </c>
      <c r="AB184" s="9">
        <v>0</v>
      </c>
      <c r="AC184" s="91"/>
      <c r="AD184" s="52">
        <v>300000</v>
      </c>
      <c r="AE184" s="6">
        <v>300000</v>
      </c>
      <c r="AF184" s="6">
        <v>0</v>
      </c>
      <c r="AG184" s="6">
        <v>0</v>
      </c>
      <c r="AH184" s="64" t="s">
        <v>746</v>
      </c>
      <c r="AI184" s="91"/>
      <c r="AJ184" s="24"/>
      <c r="AK184" s="91"/>
      <c r="AL184" s="52">
        <v>566407</v>
      </c>
      <c r="AM184" s="6">
        <v>699403</v>
      </c>
      <c r="AN184" s="6">
        <v>706271</v>
      </c>
      <c r="AO184" s="6">
        <v>0</v>
      </c>
      <c r="AP184" s="6">
        <v>0</v>
      </c>
      <c r="AQ184" s="14">
        <v>0</v>
      </c>
      <c r="AR184" s="37" t="s">
        <v>893</v>
      </c>
      <c r="AS184" s="133"/>
      <c r="AT184" s="34">
        <v>0</v>
      </c>
      <c r="AU184" s="34">
        <v>0</v>
      </c>
      <c r="AW184" s="137"/>
      <c r="BC184" s="34">
        <v>0</v>
      </c>
    </row>
    <row r="185" spans="1:55" s="16" customFormat="1" ht="38.25">
      <c r="A185" s="57" t="s">
        <v>252</v>
      </c>
      <c r="B185" s="25">
        <v>200204500</v>
      </c>
      <c r="C185" s="1" t="s">
        <v>294</v>
      </c>
      <c r="D185" s="1" t="s">
        <v>2385</v>
      </c>
      <c r="E185" s="58" t="s">
        <v>212</v>
      </c>
      <c r="F185" s="36" t="s">
        <v>882</v>
      </c>
      <c r="G185" s="1" t="s">
        <v>163</v>
      </c>
      <c r="H185" s="1" t="s">
        <v>1620</v>
      </c>
      <c r="I185" s="1" t="s">
        <v>1378</v>
      </c>
      <c r="J185" s="6">
        <v>1018210</v>
      </c>
      <c r="K185" s="6">
        <v>1021167</v>
      </c>
      <c r="L185" s="6">
        <v>1024283</v>
      </c>
      <c r="M185" s="1" t="s">
        <v>1618</v>
      </c>
      <c r="N185" s="40">
        <v>0</v>
      </c>
      <c r="O185" s="6">
        <v>0</v>
      </c>
      <c r="P185" s="17">
        <v>1</v>
      </c>
      <c r="Q185" s="59" t="s">
        <v>883</v>
      </c>
      <c r="R185" s="61">
        <v>0</v>
      </c>
      <c r="S185" s="63"/>
      <c r="T185" s="52">
        <v>0</v>
      </c>
      <c r="U185" s="6">
        <v>0</v>
      </c>
      <c r="V185" s="6">
        <v>0</v>
      </c>
      <c r="W185" s="6">
        <v>0</v>
      </c>
      <c r="X185" s="6">
        <v>0</v>
      </c>
      <c r="Y185" s="14">
        <v>0</v>
      </c>
      <c r="Z185" s="63"/>
      <c r="AA185" s="54">
        <v>0</v>
      </c>
      <c r="AB185" s="9">
        <v>0</v>
      </c>
      <c r="AC185" s="91"/>
      <c r="AD185" s="52">
        <v>0</v>
      </c>
      <c r="AE185" s="6">
        <v>0</v>
      </c>
      <c r="AF185" s="6">
        <v>0</v>
      </c>
      <c r="AG185" s="6">
        <v>0</v>
      </c>
      <c r="AH185" s="64" t="s">
        <v>742</v>
      </c>
      <c r="AI185" s="91"/>
      <c r="AJ185" s="24"/>
      <c r="AK185" s="91"/>
      <c r="AL185" s="52">
        <v>0</v>
      </c>
      <c r="AM185" s="6">
        <v>0</v>
      </c>
      <c r="AN185" s="6">
        <v>0</v>
      </c>
      <c r="AO185" s="6">
        <v>0</v>
      </c>
      <c r="AP185" s="6">
        <v>0</v>
      </c>
      <c r="AQ185" s="14">
        <v>0</v>
      </c>
      <c r="AR185" s="37"/>
      <c r="AS185" s="133"/>
      <c r="AT185" s="34">
        <v>0</v>
      </c>
      <c r="AU185" s="34">
        <v>0</v>
      </c>
      <c r="AW185" s="137"/>
      <c r="BC185" s="34">
        <v>0</v>
      </c>
    </row>
    <row r="186" spans="1:55" s="16" customFormat="1" ht="51">
      <c r="A186" s="57" t="s">
        <v>255</v>
      </c>
      <c r="B186" s="25">
        <v>200732100</v>
      </c>
      <c r="C186" s="1" t="s">
        <v>1895</v>
      </c>
      <c r="D186" s="1" t="s">
        <v>2078</v>
      </c>
      <c r="E186" s="58" t="s">
        <v>540</v>
      </c>
      <c r="F186" s="36" t="s">
        <v>1842</v>
      </c>
      <c r="G186" s="1" t="s">
        <v>620</v>
      </c>
      <c r="H186" s="1" t="s">
        <v>1851</v>
      </c>
      <c r="I186" s="1" t="s">
        <v>897</v>
      </c>
      <c r="J186" s="6">
        <v>1531414</v>
      </c>
      <c r="K186" s="6">
        <v>1531414</v>
      </c>
      <c r="L186" s="6">
        <v>1531414</v>
      </c>
      <c r="M186" s="1" t="s">
        <v>2324</v>
      </c>
      <c r="N186" s="40">
        <v>0</v>
      </c>
      <c r="O186" s="40">
        <v>0</v>
      </c>
      <c r="P186" s="17">
        <v>1</v>
      </c>
      <c r="Q186" s="59" t="s">
        <v>1813</v>
      </c>
      <c r="R186" s="61">
        <v>0</v>
      </c>
      <c r="S186" s="63"/>
      <c r="T186" s="52">
        <v>0</v>
      </c>
      <c r="U186" s="6">
        <v>0</v>
      </c>
      <c r="V186" s="6">
        <v>0</v>
      </c>
      <c r="W186" s="6">
        <v>0</v>
      </c>
      <c r="X186" s="6">
        <v>0</v>
      </c>
      <c r="Y186" s="14">
        <v>0</v>
      </c>
      <c r="Z186" s="63"/>
      <c r="AA186" s="54">
        <v>0</v>
      </c>
      <c r="AB186" s="9">
        <v>0</v>
      </c>
      <c r="AC186" s="91"/>
      <c r="AD186" s="52">
        <v>0</v>
      </c>
      <c r="AE186" s="6">
        <v>0</v>
      </c>
      <c r="AF186" s="6">
        <v>0</v>
      </c>
      <c r="AG186" s="6">
        <v>0</v>
      </c>
      <c r="AH186" s="64"/>
      <c r="AI186" s="91"/>
      <c r="AJ186" s="24"/>
      <c r="AK186" s="91"/>
      <c r="AL186" s="52">
        <v>0</v>
      </c>
      <c r="AM186" s="6">
        <v>0</v>
      </c>
      <c r="AN186" s="6">
        <v>0</v>
      </c>
      <c r="AO186" s="6">
        <v>0</v>
      </c>
      <c r="AP186" s="6">
        <v>0</v>
      </c>
      <c r="AQ186" s="14">
        <v>0</v>
      </c>
      <c r="AR186" s="37" t="s">
        <v>1801</v>
      </c>
      <c r="AS186" s="133"/>
      <c r="AT186" s="34">
        <v>0</v>
      </c>
      <c r="AU186" s="34">
        <v>0</v>
      </c>
      <c r="AW186" s="137"/>
      <c r="BC186" s="34">
        <v>0</v>
      </c>
    </row>
    <row r="187" spans="1:55" s="16" customFormat="1" ht="76.5">
      <c r="A187" s="57" t="s">
        <v>252</v>
      </c>
      <c r="B187" s="25">
        <v>199401806</v>
      </c>
      <c r="C187" s="1" t="s">
        <v>2357</v>
      </c>
      <c r="D187" s="1" t="s">
        <v>1881</v>
      </c>
      <c r="E187" s="58" t="s">
        <v>209</v>
      </c>
      <c r="F187" s="36" t="s">
        <v>74</v>
      </c>
      <c r="G187" s="1" t="s">
        <v>1155</v>
      </c>
      <c r="H187" s="1" t="s">
        <v>1615</v>
      </c>
      <c r="I187" s="1" t="s">
        <v>2365</v>
      </c>
      <c r="J187" s="6">
        <v>330780</v>
      </c>
      <c r="K187" s="6">
        <v>348928</v>
      </c>
      <c r="L187" s="6">
        <v>365502</v>
      </c>
      <c r="M187" s="1" t="s">
        <v>1844</v>
      </c>
      <c r="N187" s="6">
        <v>0</v>
      </c>
      <c r="O187" s="6">
        <v>318417</v>
      </c>
      <c r="P187" s="17">
        <v>2.3</v>
      </c>
      <c r="Q187" s="59" t="s">
        <v>2366</v>
      </c>
      <c r="R187" s="61">
        <v>318417</v>
      </c>
      <c r="S187" s="63"/>
      <c r="T187" s="52">
        <v>331333</v>
      </c>
      <c r="U187" s="6">
        <v>331333</v>
      </c>
      <c r="V187" s="6">
        <v>331333</v>
      </c>
      <c r="W187" s="6">
        <v>0</v>
      </c>
      <c r="X187" s="6">
        <v>0</v>
      </c>
      <c r="Y187" s="14">
        <v>0</v>
      </c>
      <c r="Z187" s="63"/>
      <c r="AA187" s="52">
        <v>331333</v>
      </c>
      <c r="AB187" s="9">
        <v>0</v>
      </c>
      <c r="AC187" s="91"/>
      <c r="AD187" s="52">
        <v>331333</v>
      </c>
      <c r="AE187" s="6">
        <v>331333</v>
      </c>
      <c r="AF187" s="6">
        <v>0</v>
      </c>
      <c r="AG187" s="6">
        <v>0</v>
      </c>
      <c r="AH187" s="64" t="s">
        <v>847</v>
      </c>
      <c r="AI187" s="91"/>
      <c r="AJ187" s="24"/>
      <c r="AK187" s="91"/>
      <c r="AL187" s="52">
        <v>331333</v>
      </c>
      <c r="AM187" s="6">
        <v>331333</v>
      </c>
      <c r="AN187" s="6">
        <v>331333</v>
      </c>
      <c r="AO187" s="6">
        <v>0</v>
      </c>
      <c r="AP187" s="6">
        <v>0</v>
      </c>
      <c r="AQ187" s="14">
        <v>0</v>
      </c>
      <c r="AR187" s="37" t="s">
        <v>2367</v>
      </c>
      <c r="AS187" s="133"/>
      <c r="AT187" s="34">
        <v>0</v>
      </c>
      <c r="AU187" s="34">
        <v>0</v>
      </c>
      <c r="AW187" s="137"/>
      <c r="BC187" s="34">
        <v>0</v>
      </c>
    </row>
    <row r="188" spans="1:55" s="16" customFormat="1" ht="76.5">
      <c r="A188" s="57" t="s">
        <v>254</v>
      </c>
      <c r="B188" s="25">
        <v>200300600</v>
      </c>
      <c r="C188" s="1" t="s">
        <v>1213</v>
      </c>
      <c r="D188" s="1" t="s">
        <v>1513</v>
      </c>
      <c r="E188" s="58" t="s">
        <v>512</v>
      </c>
      <c r="F188" s="36" t="s">
        <v>512</v>
      </c>
      <c r="G188" s="1" t="s">
        <v>618</v>
      </c>
      <c r="H188" s="1" t="s">
        <v>1615</v>
      </c>
      <c r="I188" s="1" t="s">
        <v>381</v>
      </c>
      <c r="J188" s="6">
        <v>163946</v>
      </c>
      <c r="K188" s="6">
        <v>163946</v>
      </c>
      <c r="L188" s="6">
        <v>163946</v>
      </c>
      <c r="M188" s="1" t="s">
        <v>1618</v>
      </c>
      <c r="N188" s="40">
        <v>0</v>
      </c>
      <c r="O188" s="6">
        <v>80000</v>
      </c>
      <c r="P188" s="17">
        <v>2.3</v>
      </c>
      <c r="Q188" s="59" t="s">
        <v>382</v>
      </c>
      <c r="R188" s="61">
        <v>80000</v>
      </c>
      <c r="S188" s="63"/>
      <c r="T188" s="52">
        <v>0</v>
      </c>
      <c r="U188" s="6">
        <v>0</v>
      </c>
      <c r="V188" s="6">
        <v>0</v>
      </c>
      <c r="W188" s="6">
        <v>0</v>
      </c>
      <c r="X188" s="6">
        <v>0</v>
      </c>
      <c r="Y188" s="14">
        <v>0</v>
      </c>
      <c r="Z188" s="63"/>
      <c r="AA188" s="54">
        <v>0</v>
      </c>
      <c r="AB188" s="9">
        <v>0</v>
      </c>
      <c r="AC188" s="91"/>
      <c r="AD188" s="52">
        <v>0</v>
      </c>
      <c r="AE188" s="6">
        <v>0</v>
      </c>
      <c r="AF188" s="6">
        <v>0</v>
      </c>
      <c r="AG188" s="6">
        <v>0</v>
      </c>
      <c r="AH188" s="64" t="s">
        <v>2042</v>
      </c>
      <c r="AI188" s="91"/>
      <c r="AJ188" s="24"/>
      <c r="AK188" s="91"/>
      <c r="AL188" s="52">
        <v>0</v>
      </c>
      <c r="AM188" s="6">
        <v>0</v>
      </c>
      <c r="AN188" s="6">
        <v>0</v>
      </c>
      <c r="AO188" s="6">
        <v>0</v>
      </c>
      <c r="AP188" s="6">
        <v>0</v>
      </c>
      <c r="AQ188" s="14">
        <v>0</v>
      </c>
      <c r="AR188" s="37"/>
      <c r="AS188" s="133"/>
      <c r="AT188" s="34">
        <v>0</v>
      </c>
      <c r="AU188" s="34">
        <v>0</v>
      </c>
      <c r="AW188" s="137"/>
      <c r="BC188" s="34">
        <v>0</v>
      </c>
    </row>
    <row r="189" spans="1:55" s="16" customFormat="1" ht="76.5">
      <c r="A189" s="57" t="s">
        <v>252</v>
      </c>
      <c r="B189" s="25">
        <v>200301300</v>
      </c>
      <c r="C189" s="1" t="s">
        <v>1512</v>
      </c>
      <c r="D189" s="1" t="s">
        <v>1513</v>
      </c>
      <c r="E189" s="58" t="s">
        <v>512</v>
      </c>
      <c r="F189" s="36" t="s">
        <v>896</v>
      </c>
      <c r="G189" s="1" t="s">
        <v>115</v>
      </c>
      <c r="H189" s="1" t="s">
        <v>1615</v>
      </c>
      <c r="I189" s="1" t="s">
        <v>1375</v>
      </c>
      <c r="J189" s="6">
        <v>589092</v>
      </c>
      <c r="K189" s="6">
        <v>537621</v>
      </c>
      <c r="L189" s="6">
        <v>175054</v>
      </c>
      <c r="M189" s="1" t="s">
        <v>2324</v>
      </c>
      <c r="N189" s="40">
        <v>0</v>
      </c>
      <c r="O189" s="6">
        <v>325348</v>
      </c>
      <c r="P189" s="17">
        <v>2.3</v>
      </c>
      <c r="Q189" s="59" t="s">
        <v>1022</v>
      </c>
      <c r="R189" s="61">
        <v>325348</v>
      </c>
      <c r="S189" s="63"/>
      <c r="T189" s="52">
        <v>250000</v>
      </c>
      <c r="U189" s="6">
        <v>550000</v>
      </c>
      <c r="V189" s="6">
        <v>400000</v>
      </c>
      <c r="W189" s="6">
        <v>0</v>
      </c>
      <c r="X189" s="6">
        <v>0</v>
      </c>
      <c r="Y189" s="14">
        <v>0</v>
      </c>
      <c r="Z189" s="63"/>
      <c r="AA189" s="52">
        <v>250000</v>
      </c>
      <c r="AB189" s="9">
        <v>0</v>
      </c>
      <c r="AC189" s="91"/>
      <c r="AD189" s="52">
        <v>550000</v>
      </c>
      <c r="AE189" s="6">
        <v>400000</v>
      </c>
      <c r="AF189" s="6">
        <v>0</v>
      </c>
      <c r="AG189" s="6">
        <v>0</v>
      </c>
      <c r="AH189" s="64" t="s">
        <v>1393</v>
      </c>
      <c r="AI189" s="91"/>
      <c r="AJ189" s="24"/>
      <c r="AK189" s="91"/>
      <c r="AL189" s="52">
        <v>400000</v>
      </c>
      <c r="AM189" s="6">
        <v>101612</v>
      </c>
      <c r="AN189" s="6">
        <v>100000</v>
      </c>
      <c r="AO189" s="6">
        <v>0</v>
      </c>
      <c r="AP189" s="6">
        <v>0</v>
      </c>
      <c r="AQ189" s="14">
        <v>0</v>
      </c>
      <c r="AR189" s="37" t="s">
        <v>2131</v>
      </c>
      <c r="AS189" s="133"/>
      <c r="AT189" s="34">
        <v>0</v>
      </c>
      <c r="AU189" s="34">
        <v>0</v>
      </c>
      <c r="AW189" s="137"/>
      <c r="BC189" s="34">
        <v>0</v>
      </c>
    </row>
    <row r="190" spans="1:55" s="16" customFormat="1" ht="38.25">
      <c r="A190" s="57" t="s">
        <v>254</v>
      </c>
      <c r="B190" s="25">
        <v>200714100</v>
      </c>
      <c r="C190" s="1" t="s">
        <v>1634</v>
      </c>
      <c r="D190" s="1" t="s">
        <v>2474</v>
      </c>
      <c r="E190" s="58" t="s">
        <v>214</v>
      </c>
      <c r="F190" s="36" t="s">
        <v>1845</v>
      </c>
      <c r="G190" s="1" t="s">
        <v>1132</v>
      </c>
      <c r="H190" s="1" t="s">
        <v>1620</v>
      </c>
      <c r="I190" s="1" t="s">
        <v>897</v>
      </c>
      <c r="J190" s="6">
        <v>302000</v>
      </c>
      <c r="K190" s="6">
        <v>238000</v>
      </c>
      <c r="L190" s="6">
        <v>253000</v>
      </c>
      <c r="M190" s="1" t="s">
        <v>1618</v>
      </c>
      <c r="N190" s="40">
        <v>0</v>
      </c>
      <c r="O190" s="40">
        <v>0</v>
      </c>
      <c r="P190" s="17">
        <v>2.3</v>
      </c>
      <c r="Q190" s="59" t="s">
        <v>2165</v>
      </c>
      <c r="R190" s="61">
        <v>0</v>
      </c>
      <c r="S190" s="63"/>
      <c r="T190" s="52">
        <v>0</v>
      </c>
      <c r="U190" s="6">
        <v>0</v>
      </c>
      <c r="V190" s="6">
        <v>0</v>
      </c>
      <c r="W190" s="6">
        <v>0</v>
      </c>
      <c r="X190" s="6">
        <v>0</v>
      </c>
      <c r="Y190" s="14">
        <v>0</v>
      </c>
      <c r="Z190" s="63"/>
      <c r="AA190" s="54">
        <v>0</v>
      </c>
      <c r="AB190" s="9">
        <v>0</v>
      </c>
      <c r="AC190" s="91"/>
      <c r="AD190" s="52">
        <v>0</v>
      </c>
      <c r="AE190" s="6">
        <v>0</v>
      </c>
      <c r="AF190" s="6">
        <v>0</v>
      </c>
      <c r="AG190" s="6">
        <v>0</v>
      </c>
      <c r="AH190" s="64" t="s">
        <v>742</v>
      </c>
      <c r="AI190" s="91"/>
      <c r="AJ190" s="24"/>
      <c r="AK190" s="91"/>
      <c r="AL190" s="52">
        <v>0</v>
      </c>
      <c r="AM190" s="6">
        <v>0</v>
      </c>
      <c r="AN190" s="6">
        <v>0</v>
      </c>
      <c r="AO190" s="6">
        <v>0</v>
      </c>
      <c r="AP190" s="6">
        <v>0</v>
      </c>
      <c r="AQ190" s="14">
        <v>0</v>
      </c>
      <c r="AR190" s="37"/>
      <c r="AS190" s="133"/>
      <c r="AT190" s="34">
        <v>0</v>
      </c>
      <c r="AU190" s="34">
        <v>0</v>
      </c>
      <c r="AW190" s="137"/>
      <c r="BC190" s="34">
        <v>0</v>
      </c>
    </row>
    <row r="191" spans="1:55" s="16" customFormat="1" ht="51">
      <c r="A191" s="57" t="s">
        <v>254</v>
      </c>
      <c r="B191" s="25">
        <v>200716600</v>
      </c>
      <c r="C191" s="1" t="s">
        <v>676</v>
      </c>
      <c r="D191" s="1" t="s">
        <v>2474</v>
      </c>
      <c r="E191" s="58" t="s">
        <v>512</v>
      </c>
      <c r="F191" s="36" t="s">
        <v>512</v>
      </c>
      <c r="G191" s="1" t="s">
        <v>272</v>
      </c>
      <c r="H191" s="1" t="s">
        <v>1615</v>
      </c>
      <c r="I191" s="1" t="s">
        <v>897</v>
      </c>
      <c r="J191" s="6">
        <v>413500</v>
      </c>
      <c r="K191" s="6">
        <v>383000</v>
      </c>
      <c r="L191" s="6">
        <v>408500</v>
      </c>
      <c r="M191" s="1" t="s">
        <v>1618</v>
      </c>
      <c r="N191" s="40">
        <v>0</v>
      </c>
      <c r="O191" s="40">
        <v>0</v>
      </c>
      <c r="P191" s="17">
        <v>2.3</v>
      </c>
      <c r="Q191" s="59" t="s">
        <v>2171</v>
      </c>
      <c r="R191" s="61">
        <v>0</v>
      </c>
      <c r="S191" s="63"/>
      <c r="T191" s="52">
        <v>0</v>
      </c>
      <c r="U191" s="6">
        <v>0</v>
      </c>
      <c r="V191" s="6">
        <v>0</v>
      </c>
      <c r="W191" s="6">
        <v>0</v>
      </c>
      <c r="X191" s="6">
        <v>0</v>
      </c>
      <c r="Y191" s="14">
        <v>0</v>
      </c>
      <c r="Z191" s="63"/>
      <c r="AA191" s="54">
        <v>0</v>
      </c>
      <c r="AB191" s="9">
        <v>0</v>
      </c>
      <c r="AC191" s="91"/>
      <c r="AD191" s="52">
        <v>0</v>
      </c>
      <c r="AE191" s="6">
        <v>0</v>
      </c>
      <c r="AF191" s="6">
        <v>0</v>
      </c>
      <c r="AG191" s="6">
        <v>0</v>
      </c>
      <c r="AH191" s="64" t="s">
        <v>742</v>
      </c>
      <c r="AI191" s="91"/>
      <c r="AJ191" s="24"/>
      <c r="AK191" s="91"/>
      <c r="AL191" s="52">
        <v>0</v>
      </c>
      <c r="AM191" s="6">
        <v>0</v>
      </c>
      <c r="AN191" s="6">
        <v>0</v>
      </c>
      <c r="AO191" s="6">
        <v>0</v>
      </c>
      <c r="AP191" s="6">
        <v>0</v>
      </c>
      <c r="AQ191" s="14">
        <v>0</v>
      </c>
      <c r="AR191" s="37"/>
      <c r="AS191" s="133"/>
      <c r="AT191" s="34">
        <v>0</v>
      </c>
      <c r="AU191" s="34">
        <v>0</v>
      </c>
      <c r="AW191" s="137"/>
      <c r="BC191" s="34">
        <v>0</v>
      </c>
    </row>
    <row r="192" spans="1:55" s="16" customFormat="1" ht="51">
      <c r="A192" s="57" t="s">
        <v>254</v>
      </c>
      <c r="B192" s="25">
        <v>200001700</v>
      </c>
      <c r="C192" s="1" t="s">
        <v>1696</v>
      </c>
      <c r="D192" s="1" t="s">
        <v>1697</v>
      </c>
      <c r="E192" s="58" t="s">
        <v>1499</v>
      </c>
      <c r="F192" s="36" t="s">
        <v>1842</v>
      </c>
      <c r="G192" s="1" t="s">
        <v>768</v>
      </c>
      <c r="H192" s="1" t="s">
        <v>1615</v>
      </c>
      <c r="I192" s="1" t="s">
        <v>1818</v>
      </c>
      <c r="J192" s="6">
        <v>945906</v>
      </c>
      <c r="K192" s="6">
        <v>953835</v>
      </c>
      <c r="L192" s="6">
        <v>985931</v>
      </c>
      <c r="M192" s="1" t="s">
        <v>1623</v>
      </c>
      <c r="N192" s="6">
        <v>0</v>
      </c>
      <c r="O192" s="6">
        <v>400000</v>
      </c>
      <c r="P192" s="17">
        <v>2.3</v>
      </c>
      <c r="Q192" s="59" t="s">
        <v>1106</v>
      </c>
      <c r="R192" s="61">
        <v>400000</v>
      </c>
      <c r="S192" s="63"/>
      <c r="T192" s="52">
        <v>400000</v>
      </c>
      <c r="U192" s="6">
        <v>400000</v>
      </c>
      <c r="V192" s="6">
        <v>400000</v>
      </c>
      <c r="W192" s="6">
        <v>0</v>
      </c>
      <c r="X192" s="6">
        <v>0</v>
      </c>
      <c r="Y192" s="14">
        <v>0</v>
      </c>
      <c r="Z192" s="63"/>
      <c r="AA192" s="52">
        <v>400000</v>
      </c>
      <c r="AB192" s="9">
        <v>0</v>
      </c>
      <c r="AC192" s="91"/>
      <c r="AD192" s="52">
        <v>400000</v>
      </c>
      <c r="AE192" s="6">
        <v>400000</v>
      </c>
      <c r="AF192" s="6">
        <v>0</v>
      </c>
      <c r="AG192" s="6">
        <v>0</v>
      </c>
      <c r="AH192" s="64"/>
      <c r="AI192" s="91"/>
      <c r="AJ192" s="24"/>
      <c r="AK192" s="91"/>
      <c r="AL192" s="52">
        <v>400000</v>
      </c>
      <c r="AM192" s="6">
        <v>400000</v>
      </c>
      <c r="AN192" s="6">
        <v>400000</v>
      </c>
      <c r="AO192" s="6">
        <v>0</v>
      </c>
      <c r="AP192" s="6">
        <v>0</v>
      </c>
      <c r="AQ192" s="14">
        <v>0</v>
      </c>
      <c r="AR192" s="37" t="s">
        <v>1484</v>
      </c>
      <c r="AS192" s="133"/>
      <c r="AT192" s="34">
        <v>0</v>
      </c>
      <c r="AU192" s="34">
        <v>0</v>
      </c>
      <c r="AW192" s="137"/>
      <c r="BC192" s="34">
        <v>0</v>
      </c>
    </row>
    <row r="193" spans="1:55" s="16" customFormat="1" ht="76.5">
      <c r="A193" s="57" t="s">
        <v>254</v>
      </c>
      <c r="B193" s="25">
        <v>200306200</v>
      </c>
      <c r="C193" s="1" t="s">
        <v>2581</v>
      </c>
      <c r="D193" s="1" t="s">
        <v>1697</v>
      </c>
      <c r="E193" s="58" t="s">
        <v>540</v>
      </c>
      <c r="F193" s="36" t="s">
        <v>1842</v>
      </c>
      <c r="G193" s="1" t="s">
        <v>416</v>
      </c>
      <c r="H193" s="1" t="s">
        <v>1615</v>
      </c>
      <c r="I193" s="1" t="s">
        <v>1818</v>
      </c>
      <c r="J193" s="6">
        <v>612083</v>
      </c>
      <c r="K193" s="6">
        <v>645912</v>
      </c>
      <c r="L193" s="6">
        <v>672115</v>
      </c>
      <c r="M193" s="1" t="s">
        <v>1623</v>
      </c>
      <c r="N193" s="40">
        <v>0</v>
      </c>
      <c r="O193" s="6">
        <v>568341</v>
      </c>
      <c r="P193" s="17">
        <v>2.3</v>
      </c>
      <c r="Q193" s="59" t="s">
        <v>1732</v>
      </c>
      <c r="R193" s="61">
        <v>568341</v>
      </c>
      <c r="S193" s="63"/>
      <c r="T193" s="52">
        <v>368425</v>
      </c>
      <c r="U193" s="6">
        <v>368425</v>
      </c>
      <c r="V193" s="6">
        <v>368425</v>
      </c>
      <c r="W193" s="6">
        <v>0</v>
      </c>
      <c r="X193" s="6">
        <v>0</v>
      </c>
      <c r="Y193" s="14">
        <v>0</v>
      </c>
      <c r="Z193" s="63"/>
      <c r="AA193" s="52">
        <v>368425</v>
      </c>
      <c r="AB193" s="9">
        <v>0</v>
      </c>
      <c r="AC193" s="91"/>
      <c r="AD193" s="52">
        <v>368425</v>
      </c>
      <c r="AE193" s="6">
        <v>368425</v>
      </c>
      <c r="AF193" s="6">
        <v>0</v>
      </c>
      <c r="AG193" s="6">
        <v>0</v>
      </c>
      <c r="AH193" s="64" t="s">
        <v>2043</v>
      </c>
      <c r="AI193" s="91"/>
      <c r="AJ193" s="24"/>
      <c r="AK193" s="91"/>
      <c r="AL193" s="52">
        <v>368424.6</v>
      </c>
      <c r="AM193" s="6">
        <v>368424.6</v>
      </c>
      <c r="AN193" s="6">
        <v>368424.6</v>
      </c>
      <c r="AO193" s="6">
        <v>0</v>
      </c>
      <c r="AP193" s="6">
        <v>0</v>
      </c>
      <c r="AQ193" s="14">
        <v>0</v>
      </c>
      <c r="AR193" s="37" t="s">
        <v>1733</v>
      </c>
      <c r="AS193" s="133"/>
      <c r="AT193" s="34">
        <v>0</v>
      </c>
      <c r="AU193" s="34">
        <v>0</v>
      </c>
      <c r="AW193" s="137"/>
      <c r="BC193" s="34">
        <v>0</v>
      </c>
    </row>
    <row r="194" spans="1:55" s="16" customFormat="1" ht="114.75">
      <c r="A194" s="57" t="s">
        <v>254</v>
      </c>
      <c r="B194" s="25">
        <v>200701400</v>
      </c>
      <c r="C194" s="1" t="s">
        <v>2590</v>
      </c>
      <c r="D194" s="1" t="s">
        <v>1697</v>
      </c>
      <c r="E194" s="58" t="s">
        <v>540</v>
      </c>
      <c r="F194" s="36" t="s">
        <v>1842</v>
      </c>
      <c r="G194" s="1" t="s">
        <v>1145</v>
      </c>
      <c r="H194" s="1" t="s">
        <v>1615</v>
      </c>
      <c r="I194" s="1" t="s">
        <v>897</v>
      </c>
      <c r="J194" s="6">
        <v>318986</v>
      </c>
      <c r="K194" s="6">
        <v>314300</v>
      </c>
      <c r="L194" s="6">
        <v>334609</v>
      </c>
      <c r="M194" s="1" t="s">
        <v>1844</v>
      </c>
      <c r="N194" s="40">
        <v>0</v>
      </c>
      <c r="O194" s="40">
        <v>0</v>
      </c>
      <c r="P194" s="17">
        <v>2.3</v>
      </c>
      <c r="Q194" s="59" t="s">
        <v>2136</v>
      </c>
      <c r="R194" s="61">
        <v>0</v>
      </c>
      <c r="S194" s="63"/>
      <c r="T194" s="52">
        <v>0</v>
      </c>
      <c r="U194" s="6">
        <v>0</v>
      </c>
      <c r="V194" s="6">
        <v>0</v>
      </c>
      <c r="W194" s="6">
        <v>0</v>
      </c>
      <c r="X194" s="6">
        <v>0</v>
      </c>
      <c r="Y194" s="14">
        <v>0</v>
      </c>
      <c r="Z194" s="63"/>
      <c r="AA194" s="54">
        <v>0</v>
      </c>
      <c r="AB194" s="9">
        <v>0</v>
      </c>
      <c r="AC194" s="91"/>
      <c r="AD194" s="52">
        <v>0</v>
      </c>
      <c r="AE194" s="6">
        <v>0</v>
      </c>
      <c r="AF194" s="6">
        <v>0</v>
      </c>
      <c r="AG194" s="6">
        <v>0</v>
      </c>
      <c r="AH194" s="64" t="s">
        <v>742</v>
      </c>
      <c r="AI194" s="91"/>
      <c r="AJ194" s="24"/>
      <c r="AK194" s="91"/>
      <c r="AL194" s="52">
        <v>0</v>
      </c>
      <c r="AM194" s="6">
        <v>0</v>
      </c>
      <c r="AN194" s="6">
        <v>0</v>
      </c>
      <c r="AO194" s="6">
        <v>0</v>
      </c>
      <c r="AP194" s="6">
        <v>0</v>
      </c>
      <c r="AQ194" s="14">
        <v>0</v>
      </c>
      <c r="AR194" s="37"/>
      <c r="AS194" s="133"/>
      <c r="AT194" s="34">
        <v>0</v>
      </c>
      <c r="AU194" s="34">
        <v>0</v>
      </c>
      <c r="AW194" s="137"/>
      <c r="BC194" s="34">
        <v>0</v>
      </c>
    </row>
    <row r="195" spans="1:55" s="16" customFormat="1" ht="63.75">
      <c r="A195" s="57" t="s">
        <v>254</v>
      </c>
      <c r="B195" s="25">
        <v>200703000</v>
      </c>
      <c r="C195" s="1" t="s">
        <v>1641</v>
      </c>
      <c r="D195" s="1" t="s">
        <v>1697</v>
      </c>
      <c r="E195" s="58" t="s">
        <v>209</v>
      </c>
      <c r="F195" s="36" t="s">
        <v>1861</v>
      </c>
      <c r="G195" s="1" t="s">
        <v>790</v>
      </c>
      <c r="H195" s="1" t="s">
        <v>1615</v>
      </c>
      <c r="I195" s="1" t="s">
        <v>897</v>
      </c>
      <c r="J195" s="6">
        <v>172950</v>
      </c>
      <c r="K195" s="6">
        <v>219400</v>
      </c>
      <c r="L195" s="6">
        <v>201720</v>
      </c>
      <c r="M195" s="1" t="s">
        <v>1618</v>
      </c>
      <c r="N195" s="40">
        <v>0</v>
      </c>
      <c r="O195" s="40">
        <v>0</v>
      </c>
      <c r="P195" s="17">
        <v>3</v>
      </c>
      <c r="Q195" s="59" t="s">
        <v>2278</v>
      </c>
      <c r="R195" s="61">
        <v>0</v>
      </c>
      <c r="S195" s="63"/>
      <c r="T195" s="52">
        <v>0</v>
      </c>
      <c r="U195" s="6">
        <v>0</v>
      </c>
      <c r="V195" s="6">
        <v>0</v>
      </c>
      <c r="W195" s="6">
        <v>0</v>
      </c>
      <c r="X195" s="6">
        <v>0</v>
      </c>
      <c r="Y195" s="14">
        <v>0</v>
      </c>
      <c r="Z195" s="63"/>
      <c r="AA195" s="54">
        <v>0</v>
      </c>
      <c r="AB195" s="9">
        <v>0</v>
      </c>
      <c r="AC195" s="91"/>
      <c r="AD195" s="52">
        <v>0</v>
      </c>
      <c r="AE195" s="6">
        <v>0</v>
      </c>
      <c r="AF195" s="6">
        <v>0</v>
      </c>
      <c r="AG195" s="6">
        <v>0</v>
      </c>
      <c r="AH195" s="64" t="s">
        <v>2253</v>
      </c>
      <c r="AI195" s="91"/>
      <c r="AJ195" s="24"/>
      <c r="AK195" s="91"/>
      <c r="AL195" s="52">
        <v>0</v>
      </c>
      <c r="AM195" s="6">
        <v>0</v>
      </c>
      <c r="AN195" s="6">
        <v>0</v>
      </c>
      <c r="AO195" s="6">
        <v>0</v>
      </c>
      <c r="AP195" s="6">
        <v>0</v>
      </c>
      <c r="AQ195" s="14">
        <v>0</v>
      </c>
      <c r="AR195" s="37"/>
      <c r="AS195" s="133"/>
      <c r="AT195" s="34">
        <v>0</v>
      </c>
      <c r="AU195" s="34">
        <v>0</v>
      </c>
      <c r="AW195" s="137"/>
      <c r="BC195" s="34">
        <v>0</v>
      </c>
    </row>
    <row r="196" spans="1:55" s="16" customFormat="1" ht="76.5">
      <c r="A196" s="57" t="s">
        <v>254</v>
      </c>
      <c r="B196" s="25">
        <v>200709000</v>
      </c>
      <c r="C196" s="1" t="s">
        <v>859</v>
      </c>
      <c r="D196" s="1" t="s">
        <v>1697</v>
      </c>
      <c r="E196" s="58" t="s">
        <v>540</v>
      </c>
      <c r="F196" s="36" t="s">
        <v>1842</v>
      </c>
      <c r="G196" s="1" t="s">
        <v>929</v>
      </c>
      <c r="H196" s="1" t="s">
        <v>1615</v>
      </c>
      <c r="I196" s="1" t="s">
        <v>897</v>
      </c>
      <c r="J196" s="6">
        <v>70319</v>
      </c>
      <c r="K196" s="6">
        <v>58694</v>
      </c>
      <c r="L196" s="6">
        <v>9124</v>
      </c>
      <c r="M196" s="1" t="s">
        <v>1618</v>
      </c>
      <c r="N196" s="40">
        <v>0</v>
      </c>
      <c r="O196" s="40">
        <v>0</v>
      </c>
      <c r="P196" s="17">
        <v>3</v>
      </c>
      <c r="Q196" s="59" t="s">
        <v>2237</v>
      </c>
      <c r="R196" s="61">
        <v>0</v>
      </c>
      <c r="S196" s="63"/>
      <c r="T196" s="52">
        <v>0</v>
      </c>
      <c r="U196" s="6">
        <v>0</v>
      </c>
      <c r="V196" s="6">
        <v>0</v>
      </c>
      <c r="W196" s="6">
        <v>0</v>
      </c>
      <c r="X196" s="6">
        <v>0</v>
      </c>
      <c r="Y196" s="14">
        <v>0</v>
      </c>
      <c r="Z196" s="63"/>
      <c r="AA196" s="54">
        <v>0</v>
      </c>
      <c r="AB196" s="9">
        <v>0</v>
      </c>
      <c r="AC196" s="91"/>
      <c r="AD196" s="52">
        <v>0</v>
      </c>
      <c r="AE196" s="6">
        <v>0</v>
      </c>
      <c r="AF196" s="6">
        <v>0</v>
      </c>
      <c r="AG196" s="6">
        <v>0</v>
      </c>
      <c r="AH196" s="64" t="s">
        <v>2253</v>
      </c>
      <c r="AI196" s="91"/>
      <c r="AJ196" s="24"/>
      <c r="AK196" s="91"/>
      <c r="AL196" s="52">
        <v>0</v>
      </c>
      <c r="AM196" s="6">
        <v>0</v>
      </c>
      <c r="AN196" s="6">
        <v>0</v>
      </c>
      <c r="AO196" s="6">
        <v>0</v>
      </c>
      <c r="AP196" s="6">
        <v>0</v>
      </c>
      <c r="AQ196" s="14">
        <v>0</v>
      </c>
      <c r="AR196" s="37"/>
      <c r="AS196" s="133"/>
      <c r="AT196" s="34">
        <v>0</v>
      </c>
      <c r="AU196" s="34">
        <v>0</v>
      </c>
      <c r="AW196" s="137"/>
      <c r="BC196" s="34">
        <v>0</v>
      </c>
    </row>
    <row r="197" spans="1:55" s="16" customFormat="1" ht="76.5">
      <c r="A197" s="57" t="s">
        <v>256</v>
      </c>
      <c r="B197" s="25">
        <v>200711700</v>
      </c>
      <c r="C197" s="1" t="s">
        <v>289</v>
      </c>
      <c r="D197" s="1" t="s">
        <v>1697</v>
      </c>
      <c r="E197" s="58" t="s">
        <v>540</v>
      </c>
      <c r="F197" s="36" t="s">
        <v>1842</v>
      </c>
      <c r="G197" s="1" t="s">
        <v>1116</v>
      </c>
      <c r="H197" s="1" t="s">
        <v>1615</v>
      </c>
      <c r="I197" s="1" t="s">
        <v>897</v>
      </c>
      <c r="J197" s="6">
        <v>59421</v>
      </c>
      <c r="K197" s="6">
        <v>65898</v>
      </c>
      <c r="L197" s="6">
        <v>71683</v>
      </c>
      <c r="M197" s="1" t="s">
        <v>2328</v>
      </c>
      <c r="N197" s="40">
        <v>0</v>
      </c>
      <c r="O197" s="40">
        <v>0</v>
      </c>
      <c r="P197" s="17">
        <v>1</v>
      </c>
      <c r="Q197" s="59" t="s">
        <v>1787</v>
      </c>
      <c r="R197" s="61">
        <v>0</v>
      </c>
      <c r="S197" s="63"/>
      <c r="T197" s="52">
        <v>0</v>
      </c>
      <c r="U197" s="6">
        <v>0</v>
      </c>
      <c r="V197" s="6">
        <v>0</v>
      </c>
      <c r="W197" s="6">
        <v>0</v>
      </c>
      <c r="X197" s="6">
        <v>0</v>
      </c>
      <c r="Y197" s="14">
        <v>0</v>
      </c>
      <c r="Z197" s="63"/>
      <c r="AA197" s="54">
        <v>0</v>
      </c>
      <c r="AB197" s="9">
        <v>0</v>
      </c>
      <c r="AC197" s="91"/>
      <c r="AD197" s="52">
        <v>0</v>
      </c>
      <c r="AE197" s="6">
        <v>0</v>
      </c>
      <c r="AF197" s="6">
        <v>0</v>
      </c>
      <c r="AG197" s="6">
        <v>0</v>
      </c>
      <c r="AH197" s="64" t="s">
        <v>742</v>
      </c>
      <c r="AI197" s="91"/>
      <c r="AJ197" s="24"/>
      <c r="AK197" s="91"/>
      <c r="AL197" s="52">
        <v>0</v>
      </c>
      <c r="AM197" s="6">
        <v>0</v>
      </c>
      <c r="AN197" s="6">
        <v>0</v>
      </c>
      <c r="AO197" s="6">
        <v>0</v>
      </c>
      <c r="AP197" s="6">
        <v>0</v>
      </c>
      <c r="AQ197" s="14">
        <v>0</v>
      </c>
      <c r="AR197" s="37"/>
      <c r="AS197" s="133"/>
      <c r="AT197" s="34">
        <v>0</v>
      </c>
      <c r="AU197" s="34">
        <v>0</v>
      </c>
      <c r="AW197" s="137"/>
      <c r="BC197" s="34">
        <v>0</v>
      </c>
    </row>
    <row r="198" spans="1:55" s="16" customFormat="1" ht="76.5">
      <c r="A198" s="57" t="s">
        <v>254</v>
      </c>
      <c r="B198" s="25">
        <v>200715500</v>
      </c>
      <c r="C198" s="1" t="s">
        <v>670</v>
      </c>
      <c r="D198" s="1" t="s">
        <v>1697</v>
      </c>
      <c r="E198" s="58" t="s">
        <v>540</v>
      </c>
      <c r="F198" s="36" t="s">
        <v>1842</v>
      </c>
      <c r="G198" s="1" t="s">
        <v>718</v>
      </c>
      <c r="H198" s="1" t="s">
        <v>1620</v>
      </c>
      <c r="I198" s="1" t="s">
        <v>897</v>
      </c>
      <c r="J198" s="6">
        <v>141687</v>
      </c>
      <c r="K198" s="6">
        <v>145040</v>
      </c>
      <c r="L198" s="6">
        <v>148491</v>
      </c>
      <c r="M198" s="1" t="s">
        <v>1618</v>
      </c>
      <c r="N198" s="40">
        <v>0</v>
      </c>
      <c r="O198" s="40">
        <v>0</v>
      </c>
      <c r="P198" s="17">
        <v>1</v>
      </c>
      <c r="Q198" s="59" t="s">
        <v>2061</v>
      </c>
      <c r="R198" s="61">
        <v>0</v>
      </c>
      <c r="S198" s="63"/>
      <c r="T198" s="52">
        <v>0</v>
      </c>
      <c r="U198" s="6">
        <v>0</v>
      </c>
      <c r="V198" s="6">
        <v>0</v>
      </c>
      <c r="W198" s="6">
        <v>0</v>
      </c>
      <c r="X198" s="6">
        <v>0</v>
      </c>
      <c r="Y198" s="14">
        <v>0</v>
      </c>
      <c r="Z198" s="63"/>
      <c r="AA198" s="54">
        <v>0</v>
      </c>
      <c r="AB198" s="9">
        <v>0</v>
      </c>
      <c r="AC198" s="91"/>
      <c r="AD198" s="52">
        <v>0</v>
      </c>
      <c r="AE198" s="6">
        <v>0</v>
      </c>
      <c r="AF198" s="6">
        <v>0</v>
      </c>
      <c r="AG198" s="6">
        <v>0</v>
      </c>
      <c r="AH198" s="64" t="s">
        <v>742</v>
      </c>
      <c r="AI198" s="91"/>
      <c r="AJ198" s="24"/>
      <c r="AK198" s="91"/>
      <c r="AL198" s="52">
        <v>0</v>
      </c>
      <c r="AM198" s="6">
        <v>0</v>
      </c>
      <c r="AN198" s="6">
        <v>0</v>
      </c>
      <c r="AO198" s="6">
        <v>0</v>
      </c>
      <c r="AP198" s="6">
        <v>0</v>
      </c>
      <c r="AQ198" s="14">
        <v>0</v>
      </c>
      <c r="AR198" s="37"/>
      <c r="AS198" s="133"/>
      <c r="AT198" s="34">
        <v>0</v>
      </c>
      <c r="AU198" s="34">
        <v>0</v>
      </c>
      <c r="AW198" s="137"/>
      <c r="BC198" s="34">
        <v>0</v>
      </c>
    </row>
    <row r="199" spans="1:55" s="16" customFormat="1" ht="51">
      <c r="A199" s="57" t="s">
        <v>255</v>
      </c>
      <c r="B199" s="25">
        <v>200730000</v>
      </c>
      <c r="C199" s="1" t="s">
        <v>1892</v>
      </c>
      <c r="D199" s="1" t="s">
        <v>1697</v>
      </c>
      <c r="E199" s="58" t="s">
        <v>540</v>
      </c>
      <c r="F199" s="36" t="s">
        <v>1842</v>
      </c>
      <c r="G199" s="1" t="s">
        <v>490</v>
      </c>
      <c r="H199" s="1" t="s">
        <v>1615</v>
      </c>
      <c r="I199" s="1" t="s">
        <v>897</v>
      </c>
      <c r="J199" s="6">
        <v>1555069</v>
      </c>
      <c r="K199" s="6">
        <v>1602717</v>
      </c>
      <c r="L199" s="6">
        <v>1651390</v>
      </c>
      <c r="M199" s="1" t="s">
        <v>2328</v>
      </c>
      <c r="N199" s="40">
        <v>0</v>
      </c>
      <c r="O199" s="40">
        <v>0</v>
      </c>
      <c r="P199" s="17">
        <v>1</v>
      </c>
      <c r="Q199" s="59" t="s">
        <v>1810</v>
      </c>
      <c r="R199" s="61">
        <v>0</v>
      </c>
      <c r="S199" s="63"/>
      <c r="T199" s="52">
        <v>0</v>
      </c>
      <c r="U199" s="6">
        <v>0</v>
      </c>
      <c r="V199" s="6">
        <v>0</v>
      </c>
      <c r="W199" s="6">
        <v>0</v>
      </c>
      <c r="X199" s="6">
        <v>0</v>
      </c>
      <c r="Y199" s="14">
        <v>0</v>
      </c>
      <c r="Z199" s="63"/>
      <c r="AA199" s="54">
        <v>0</v>
      </c>
      <c r="AB199" s="9">
        <v>0</v>
      </c>
      <c r="AC199" s="91"/>
      <c r="AD199" s="52">
        <v>0</v>
      </c>
      <c r="AE199" s="6">
        <v>0</v>
      </c>
      <c r="AF199" s="6">
        <v>0</v>
      </c>
      <c r="AG199" s="6">
        <v>0</v>
      </c>
      <c r="AH199" s="64" t="s">
        <v>742</v>
      </c>
      <c r="AI199" s="91"/>
      <c r="AJ199" s="24"/>
      <c r="AK199" s="91"/>
      <c r="AL199" s="52">
        <v>0</v>
      </c>
      <c r="AM199" s="6">
        <v>0</v>
      </c>
      <c r="AN199" s="6">
        <v>0</v>
      </c>
      <c r="AO199" s="6">
        <v>0</v>
      </c>
      <c r="AP199" s="6">
        <v>0</v>
      </c>
      <c r="AQ199" s="14">
        <v>0</v>
      </c>
      <c r="AR199" s="37" t="s">
        <v>1801</v>
      </c>
      <c r="AS199" s="133"/>
      <c r="AT199" s="34">
        <v>0</v>
      </c>
      <c r="AU199" s="34">
        <v>0</v>
      </c>
      <c r="AW199" s="137"/>
      <c r="BC199" s="34">
        <v>0</v>
      </c>
    </row>
    <row r="200" spans="1:55" s="16" customFormat="1" ht="51">
      <c r="A200" s="57" t="s">
        <v>254</v>
      </c>
      <c r="B200" s="25">
        <v>200733300</v>
      </c>
      <c r="C200" s="1" t="s">
        <v>441</v>
      </c>
      <c r="D200" s="1" t="s">
        <v>1697</v>
      </c>
      <c r="E200" s="58" t="s">
        <v>540</v>
      </c>
      <c r="F200" s="36" t="s">
        <v>2115</v>
      </c>
      <c r="G200" s="1" t="s">
        <v>958</v>
      </c>
      <c r="H200" s="1" t="s">
        <v>1615</v>
      </c>
      <c r="I200" s="1" t="s">
        <v>897</v>
      </c>
      <c r="J200" s="6">
        <v>151659</v>
      </c>
      <c r="K200" s="6">
        <v>148120</v>
      </c>
      <c r="L200" s="6">
        <v>151214</v>
      </c>
      <c r="M200" s="1" t="s">
        <v>1844</v>
      </c>
      <c r="N200" s="40">
        <v>0</v>
      </c>
      <c r="O200" s="40">
        <v>0</v>
      </c>
      <c r="P200" s="17">
        <v>2.2</v>
      </c>
      <c r="Q200" s="59" t="s">
        <v>2116</v>
      </c>
      <c r="R200" s="61">
        <v>0</v>
      </c>
      <c r="S200" s="63"/>
      <c r="T200" s="52">
        <v>0</v>
      </c>
      <c r="U200" s="6">
        <v>0</v>
      </c>
      <c r="V200" s="6">
        <v>0</v>
      </c>
      <c r="W200" s="6">
        <v>0</v>
      </c>
      <c r="X200" s="6">
        <v>0</v>
      </c>
      <c r="Y200" s="14">
        <v>0</v>
      </c>
      <c r="Z200" s="63"/>
      <c r="AA200" s="54">
        <v>0</v>
      </c>
      <c r="AB200" s="9">
        <v>0</v>
      </c>
      <c r="AC200" s="91"/>
      <c r="AD200" s="52">
        <v>0</v>
      </c>
      <c r="AE200" s="6">
        <v>0</v>
      </c>
      <c r="AF200" s="6">
        <v>0</v>
      </c>
      <c r="AG200" s="6">
        <v>0</v>
      </c>
      <c r="AH200" s="64" t="s">
        <v>1776</v>
      </c>
      <c r="AI200" s="91"/>
      <c r="AJ200" s="24"/>
      <c r="AK200" s="91"/>
      <c r="AL200" s="52">
        <v>151659</v>
      </c>
      <c r="AM200" s="6">
        <v>148120</v>
      </c>
      <c r="AN200" s="6">
        <v>151214</v>
      </c>
      <c r="AO200" s="6">
        <v>0</v>
      </c>
      <c r="AP200" s="6">
        <v>0</v>
      </c>
      <c r="AQ200" s="14">
        <v>0</v>
      </c>
      <c r="AR200" s="37"/>
      <c r="AS200" s="133"/>
      <c r="AT200" s="34">
        <v>0</v>
      </c>
      <c r="AU200" s="34">
        <v>0</v>
      </c>
      <c r="AW200" s="137"/>
      <c r="BC200" s="34">
        <v>0</v>
      </c>
    </row>
    <row r="201" spans="1:55" s="16" customFormat="1" ht="89.25">
      <c r="A201" s="57" t="s">
        <v>254</v>
      </c>
      <c r="B201" s="25">
        <v>200735300</v>
      </c>
      <c r="C201" s="1" t="s">
        <v>452</v>
      </c>
      <c r="D201" s="1" t="s">
        <v>1697</v>
      </c>
      <c r="E201" s="58" t="s">
        <v>540</v>
      </c>
      <c r="F201" s="36" t="s">
        <v>1842</v>
      </c>
      <c r="G201" s="1" t="s">
        <v>104</v>
      </c>
      <c r="H201" s="1" t="s">
        <v>1615</v>
      </c>
      <c r="I201" s="1" t="s">
        <v>897</v>
      </c>
      <c r="J201" s="6">
        <v>155531</v>
      </c>
      <c r="K201" s="6">
        <v>145380</v>
      </c>
      <c r="L201" s="6">
        <v>145380</v>
      </c>
      <c r="M201" s="1" t="s">
        <v>2328</v>
      </c>
      <c r="N201" s="40">
        <v>0</v>
      </c>
      <c r="O201" s="40">
        <v>0</v>
      </c>
      <c r="P201" s="17">
        <v>3</v>
      </c>
      <c r="Q201" s="59" t="s">
        <v>2125</v>
      </c>
      <c r="R201" s="61">
        <v>0</v>
      </c>
      <c r="S201" s="63"/>
      <c r="T201" s="52">
        <v>0</v>
      </c>
      <c r="U201" s="6">
        <v>0</v>
      </c>
      <c r="V201" s="6">
        <v>0</v>
      </c>
      <c r="W201" s="6">
        <v>0</v>
      </c>
      <c r="X201" s="6">
        <v>0</v>
      </c>
      <c r="Y201" s="14">
        <v>0</v>
      </c>
      <c r="Z201" s="63"/>
      <c r="AA201" s="54">
        <v>0</v>
      </c>
      <c r="AB201" s="9">
        <v>0</v>
      </c>
      <c r="AC201" s="91"/>
      <c r="AD201" s="52">
        <v>0</v>
      </c>
      <c r="AE201" s="6">
        <v>0</v>
      </c>
      <c r="AF201" s="6">
        <v>0</v>
      </c>
      <c r="AG201" s="6">
        <v>0</v>
      </c>
      <c r="AH201" s="64" t="s">
        <v>2253</v>
      </c>
      <c r="AI201" s="91"/>
      <c r="AJ201" s="24"/>
      <c r="AK201" s="91"/>
      <c r="AL201" s="52">
        <v>0</v>
      </c>
      <c r="AM201" s="6">
        <v>0</v>
      </c>
      <c r="AN201" s="6">
        <v>0</v>
      </c>
      <c r="AO201" s="6">
        <v>0</v>
      </c>
      <c r="AP201" s="6">
        <v>0</v>
      </c>
      <c r="AQ201" s="14">
        <v>0</v>
      </c>
      <c r="AR201" s="37"/>
      <c r="AS201" s="133"/>
      <c r="AT201" s="34">
        <v>0</v>
      </c>
      <c r="AU201" s="34">
        <v>0</v>
      </c>
      <c r="AW201" s="137"/>
      <c r="BC201" s="34">
        <v>0</v>
      </c>
    </row>
    <row r="202" spans="1:55" s="16" customFormat="1" ht="63.75">
      <c r="A202" s="57" t="s">
        <v>254</v>
      </c>
      <c r="B202" s="25">
        <v>199602100</v>
      </c>
      <c r="C202" s="1" t="s">
        <v>2358</v>
      </c>
      <c r="D202" s="1" t="s">
        <v>539</v>
      </c>
      <c r="E202" s="58" t="s">
        <v>540</v>
      </c>
      <c r="F202" s="36" t="s">
        <v>1842</v>
      </c>
      <c r="G202" s="1" t="s">
        <v>1691</v>
      </c>
      <c r="H202" s="1" t="s">
        <v>1615</v>
      </c>
      <c r="I202" s="1" t="s">
        <v>1818</v>
      </c>
      <c r="J202" s="6">
        <v>23946</v>
      </c>
      <c r="K202" s="6">
        <v>25081</v>
      </c>
      <c r="L202" s="6">
        <v>26906</v>
      </c>
      <c r="M202" s="1" t="s">
        <v>2324</v>
      </c>
      <c r="N202" s="6">
        <v>0</v>
      </c>
      <c r="O202" s="6">
        <v>16885</v>
      </c>
      <c r="P202" s="17">
        <v>1</v>
      </c>
      <c r="Q202" s="59" t="s">
        <v>2020</v>
      </c>
      <c r="R202" s="61">
        <v>16885</v>
      </c>
      <c r="S202" s="63"/>
      <c r="T202" s="52">
        <v>16885</v>
      </c>
      <c r="U202" s="6">
        <v>16885</v>
      </c>
      <c r="V202" s="6">
        <v>16885</v>
      </c>
      <c r="W202" s="6">
        <v>0</v>
      </c>
      <c r="X202" s="6">
        <v>0</v>
      </c>
      <c r="Y202" s="14">
        <v>0</v>
      </c>
      <c r="Z202" s="63"/>
      <c r="AA202" s="53">
        <v>20954</v>
      </c>
      <c r="AB202" s="9">
        <v>0</v>
      </c>
      <c r="AC202" s="91"/>
      <c r="AD202" s="53">
        <v>20954</v>
      </c>
      <c r="AE202" s="18">
        <v>20954</v>
      </c>
      <c r="AF202" s="6">
        <v>0</v>
      </c>
      <c r="AG202" s="6">
        <v>0</v>
      </c>
      <c r="AH202" s="64" t="s">
        <v>2043</v>
      </c>
      <c r="AI202" s="91"/>
      <c r="AJ202" s="24" t="s">
        <v>2423</v>
      </c>
      <c r="AK202" s="91"/>
      <c r="AL202" s="52">
        <v>20954</v>
      </c>
      <c r="AM202" s="6">
        <v>22143</v>
      </c>
      <c r="AN202" s="6">
        <v>23718</v>
      </c>
      <c r="AO202" s="6">
        <v>0</v>
      </c>
      <c r="AP202" s="6">
        <v>0</v>
      </c>
      <c r="AQ202" s="14">
        <v>0</v>
      </c>
      <c r="AR202" s="37" t="s">
        <v>2021</v>
      </c>
      <c r="AS202" s="133"/>
      <c r="AT202" s="34">
        <v>0</v>
      </c>
      <c r="AU202" s="34">
        <v>0</v>
      </c>
      <c r="AW202" s="137"/>
      <c r="BC202" s="34">
        <v>0</v>
      </c>
    </row>
    <row r="203" spans="1:55" s="16" customFormat="1" ht="51">
      <c r="A203" s="57" t="s">
        <v>254</v>
      </c>
      <c r="B203" s="25">
        <v>200702200</v>
      </c>
      <c r="C203" s="1" t="s">
        <v>553</v>
      </c>
      <c r="D203" s="1" t="s">
        <v>539</v>
      </c>
      <c r="E203" s="58" t="s">
        <v>540</v>
      </c>
      <c r="F203" s="36" t="s">
        <v>1842</v>
      </c>
      <c r="G203" s="1" t="s">
        <v>785</v>
      </c>
      <c r="H203" s="1" t="s">
        <v>1620</v>
      </c>
      <c r="I203" s="1" t="s">
        <v>897</v>
      </c>
      <c r="J203" s="6">
        <v>191116</v>
      </c>
      <c r="K203" s="6">
        <v>226225</v>
      </c>
      <c r="L203" s="6">
        <v>225658</v>
      </c>
      <c r="M203" s="1" t="s">
        <v>1618</v>
      </c>
      <c r="N203" s="40">
        <v>0</v>
      </c>
      <c r="O203" s="40">
        <v>0</v>
      </c>
      <c r="P203" s="17">
        <v>3</v>
      </c>
      <c r="Q203" s="59" t="s">
        <v>2235</v>
      </c>
      <c r="R203" s="61">
        <v>0</v>
      </c>
      <c r="S203" s="63"/>
      <c r="T203" s="52">
        <v>0</v>
      </c>
      <c r="U203" s="6">
        <v>0</v>
      </c>
      <c r="V203" s="6">
        <v>0</v>
      </c>
      <c r="W203" s="6">
        <v>0</v>
      </c>
      <c r="X203" s="6">
        <v>0</v>
      </c>
      <c r="Y203" s="14">
        <v>0</v>
      </c>
      <c r="Z203" s="63"/>
      <c r="AA203" s="54">
        <v>0</v>
      </c>
      <c r="AB203" s="9">
        <v>0</v>
      </c>
      <c r="AC203" s="91"/>
      <c r="AD203" s="52">
        <v>0</v>
      </c>
      <c r="AE203" s="6">
        <v>0</v>
      </c>
      <c r="AF203" s="6">
        <v>0</v>
      </c>
      <c r="AG203" s="6">
        <v>0</v>
      </c>
      <c r="AH203" s="64" t="s">
        <v>2253</v>
      </c>
      <c r="AI203" s="91"/>
      <c r="AJ203" s="24"/>
      <c r="AK203" s="91"/>
      <c r="AL203" s="52">
        <v>0</v>
      </c>
      <c r="AM203" s="6">
        <v>0</v>
      </c>
      <c r="AN203" s="6">
        <v>0</v>
      </c>
      <c r="AO203" s="6">
        <v>0</v>
      </c>
      <c r="AP203" s="6">
        <v>0</v>
      </c>
      <c r="AQ203" s="14">
        <v>0</v>
      </c>
      <c r="AR203" s="37"/>
      <c r="AS203" s="133"/>
      <c r="AT203" s="34">
        <v>0</v>
      </c>
      <c r="AU203" s="34">
        <v>0</v>
      </c>
      <c r="AW203" s="137"/>
      <c r="BC203" s="34">
        <v>0</v>
      </c>
    </row>
    <row r="204" spans="1:55" s="16" customFormat="1" ht="63.75">
      <c r="A204" s="57" t="s">
        <v>252</v>
      </c>
      <c r="B204" s="25">
        <v>200704900</v>
      </c>
      <c r="C204" s="1" t="s">
        <v>538</v>
      </c>
      <c r="D204" s="1" t="s">
        <v>539</v>
      </c>
      <c r="E204" s="58" t="s">
        <v>540</v>
      </c>
      <c r="F204" s="36" t="s">
        <v>51</v>
      </c>
      <c r="G204" s="1" t="s">
        <v>946</v>
      </c>
      <c r="H204" s="1" t="s">
        <v>1615</v>
      </c>
      <c r="I204" s="1" t="s">
        <v>897</v>
      </c>
      <c r="J204" s="6">
        <v>442707</v>
      </c>
      <c r="K204" s="6">
        <v>476635</v>
      </c>
      <c r="L204" s="6">
        <v>501996</v>
      </c>
      <c r="M204" s="1" t="s">
        <v>2324</v>
      </c>
      <c r="N204" s="6">
        <v>0</v>
      </c>
      <c r="O204" s="6">
        <v>0</v>
      </c>
      <c r="P204" s="17">
        <v>2.3</v>
      </c>
      <c r="Q204" s="59" t="s">
        <v>52</v>
      </c>
      <c r="R204" s="61">
        <v>0</v>
      </c>
      <c r="S204" s="63"/>
      <c r="T204" s="52">
        <v>0</v>
      </c>
      <c r="U204" s="6">
        <v>0</v>
      </c>
      <c r="V204" s="6">
        <v>0</v>
      </c>
      <c r="W204" s="6">
        <v>0</v>
      </c>
      <c r="X204" s="6">
        <v>0</v>
      </c>
      <c r="Y204" s="14">
        <v>0</v>
      </c>
      <c r="Z204" s="63"/>
      <c r="AA204" s="54">
        <v>0</v>
      </c>
      <c r="AB204" s="9">
        <v>0</v>
      </c>
      <c r="AC204" s="91"/>
      <c r="AD204" s="52">
        <v>0</v>
      </c>
      <c r="AE204" s="6">
        <v>0</v>
      </c>
      <c r="AF204" s="6">
        <v>0</v>
      </c>
      <c r="AG204" s="6">
        <v>0</v>
      </c>
      <c r="AH204" s="64" t="s">
        <v>742</v>
      </c>
      <c r="AI204" s="91"/>
      <c r="AJ204" s="24"/>
      <c r="AK204" s="91"/>
      <c r="AL204" s="52">
        <v>0</v>
      </c>
      <c r="AM204" s="6">
        <v>0</v>
      </c>
      <c r="AN204" s="6">
        <v>0</v>
      </c>
      <c r="AO204" s="6">
        <v>0</v>
      </c>
      <c r="AP204" s="6">
        <v>0</v>
      </c>
      <c r="AQ204" s="14">
        <v>0</v>
      </c>
      <c r="AR204" s="37"/>
      <c r="AS204" s="133"/>
      <c r="AT204" s="34">
        <v>0</v>
      </c>
      <c r="AU204" s="34">
        <v>0</v>
      </c>
      <c r="AW204" s="137"/>
      <c r="BC204" s="34">
        <v>0</v>
      </c>
    </row>
    <row r="205" spans="1:55" s="16" customFormat="1" ht="102">
      <c r="A205" s="57" t="s">
        <v>254</v>
      </c>
      <c r="B205" s="25">
        <v>200713100</v>
      </c>
      <c r="C205" s="1" t="s">
        <v>1626</v>
      </c>
      <c r="D205" s="1" t="s">
        <v>539</v>
      </c>
      <c r="E205" s="58" t="s">
        <v>540</v>
      </c>
      <c r="F205" s="36" t="s">
        <v>1842</v>
      </c>
      <c r="G205" s="1" t="s">
        <v>715</v>
      </c>
      <c r="H205" s="1" t="s">
        <v>1615</v>
      </c>
      <c r="I205" s="1" t="s">
        <v>897</v>
      </c>
      <c r="J205" s="6">
        <v>407735</v>
      </c>
      <c r="K205" s="6">
        <v>375200</v>
      </c>
      <c r="L205" s="6">
        <v>338824</v>
      </c>
      <c r="M205" s="1" t="s">
        <v>1844</v>
      </c>
      <c r="N205" s="40">
        <v>0</v>
      </c>
      <c r="O205" s="40">
        <v>0</v>
      </c>
      <c r="P205" s="17">
        <v>2.3</v>
      </c>
      <c r="Q205" s="59" t="s">
        <v>2244</v>
      </c>
      <c r="R205" s="61">
        <v>0</v>
      </c>
      <c r="S205" s="63"/>
      <c r="T205" s="52">
        <v>0</v>
      </c>
      <c r="U205" s="6">
        <v>0</v>
      </c>
      <c r="V205" s="6">
        <v>0</v>
      </c>
      <c r="W205" s="6">
        <v>0</v>
      </c>
      <c r="X205" s="6">
        <v>0</v>
      </c>
      <c r="Y205" s="14">
        <v>0</v>
      </c>
      <c r="Z205" s="63"/>
      <c r="AA205" s="54">
        <v>0</v>
      </c>
      <c r="AB205" s="9">
        <v>0</v>
      </c>
      <c r="AC205" s="91"/>
      <c r="AD205" s="52">
        <v>0</v>
      </c>
      <c r="AE205" s="6">
        <v>0</v>
      </c>
      <c r="AF205" s="6">
        <v>0</v>
      </c>
      <c r="AG205" s="6">
        <v>0</v>
      </c>
      <c r="AH205" s="64" t="s">
        <v>742</v>
      </c>
      <c r="AI205" s="91"/>
      <c r="AJ205" s="24"/>
      <c r="AK205" s="91"/>
      <c r="AL205" s="52">
        <v>0</v>
      </c>
      <c r="AM205" s="6">
        <v>0</v>
      </c>
      <c r="AN205" s="6">
        <v>0</v>
      </c>
      <c r="AO205" s="6">
        <v>0</v>
      </c>
      <c r="AP205" s="6">
        <v>0</v>
      </c>
      <c r="AQ205" s="14">
        <v>0</v>
      </c>
      <c r="AR205" s="37"/>
      <c r="AS205" s="133"/>
      <c r="AT205" s="34">
        <v>0</v>
      </c>
      <c r="AU205" s="34">
        <v>0</v>
      </c>
      <c r="AW205" s="137"/>
      <c r="BC205" s="34">
        <v>0</v>
      </c>
    </row>
    <row r="206" spans="1:55" s="16" customFormat="1" ht="38.25">
      <c r="A206" s="57" t="s">
        <v>254</v>
      </c>
      <c r="B206" s="25">
        <v>200727500</v>
      </c>
      <c r="C206" s="1" t="s">
        <v>1430</v>
      </c>
      <c r="D206" s="1" t="s">
        <v>539</v>
      </c>
      <c r="E206" s="58" t="s">
        <v>540</v>
      </c>
      <c r="F206" s="36" t="s">
        <v>1842</v>
      </c>
      <c r="G206" s="1" t="s">
        <v>1199</v>
      </c>
      <c r="H206" s="1" t="s">
        <v>1615</v>
      </c>
      <c r="I206" s="17" t="s">
        <v>1830</v>
      </c>
      <c r="J206" s="6">
        <v>278736</v>
      </c>
      <c r="K206" s="6">
        <v>360313</v>
      </c>
      <c r="L206" s="6">
        <v>365160</v>
      </c>
      <c r="M206" s="1" t="s">
        <v>2324</v>
      </c>
      <c r="N206" s="40">
        <v>0</v>
      </c>
      <c r="O206" s="40">
        <v>0</v>
      </c>
      <c r="P206" s="17">
        <v>2.3</v>
      </c>
      <c r="Q206" s="59" t="s">
        <v>1327</v>
      </c>
      <c r="R206" s="61">
        <v>0</v>
      </c>
      <c r="S206" s="63"/>
      <c r="T206" s="52">
        <v>278736</v>
      </c>
      <c r="U206" s="6">
        <v>324281</v>
      </c>
      <c r="V206" s="6">
        <v>328644</v>
      </c>
      <c r="W206" s="6">
        <v>0</v>
      </c>
      <c r="X206" s="6">
        <v>0</v>
      </c>
      <c r="Y206" s="14">
        <v>0</v>
      </c>
      <c r="Z206" s="63"/>
      <c r="AA206" s="52">
        <v>278736</v>
      </c>
      <c r="AB206" s="9">
        <v>0</v>
      </c>
      <c r="AC206" s="91"/>
      <c r="AD206" s="52">
        <v>324281</v>
      </c>
      <c r="AE206" s="6">
        <v>328644</v>
      </c>
      <c r="AF206" s="6">
        <v>0</v>
      </c>
      <c r="AG206" s="6">
        <v>0</v>
      </c>
      <c r="AH206" s="64" t="s">
        <v>1397</v>
      </c>
      <c r="AI206" s="91"/>
      <c r="AJ206" s="24"/>
      <c r="AK206" s="91"/>
      <c r="AL206" s="52">
        <v>133334</v>
      </c>
      <c r="AM206" s="6">
        <v>133333</v>
      </c>
      <c r="AN206" s="6">
        <v>133333</v>
      </c>
      <c r="AO206" s="6">
        <v>0</v>
      </c>
      <c r="AP206" s="6">
        <v>0</v>
      </c>
      <c r="AQ206" s="14">
        <v>0</v>
      </c>
      <c r="AR206" s="37" t="s">
        <v>1328</v>
      </c>
      <c r="AS206" s="133"/>
      <c r="AT206" s="34">
        <v>0</v>
      </c>
      <c r="AU206" s="34">
        <v>0</v>
      </c>
      <c r="AW206" s="137"/>
      <c r="BC206" s="34">
        <v>0</v>
      </c>
    </row>
    <row r="207" spans="1:55" s="16" customFormat="1" ht="63.75">
      <c r="A207" s="57" t="s">
        <v>254</v>
      </c>
      <c r="B207" s="25">
        <v>200736400</v>
      </c>
      <c r="C207" s="1" t="s">
        <v>124</v>
      </c>
      <c r="D207" s="1" t="s">
        <v>539</v>
      </c>
      <c r="E207" s="58" t="s">
        <v>540</v>
      </c>
      <c r="F207" s="36" t="s">
        <v>1842</v>
      </c>
      <c r="G207" s="1" t="s">
        <v>111</v>
      </c>
      <c r="H207" s="1" t="s">
        <v>1615</v>
      </c>
      <c r="I207" s="1" t="s">
        <v>897</v>
      </c>
      <c r="J207" s="6">
        <v>711105</v>
      </c>
      <c r="K207" s="6">
        <v>760883</v>
      </c>
      <c r="L207" s="6">
        <v>814145</v>
      </c>
      <c r="M207" s="1" t="s">
        <v>2324</v>
      </c>
      <c r="N207" s="40">
        <v>0</v>
      </c>
      <c r="O207" s="40">
        <v>0</v>
      </c>
      <c r="P207" s="17">
        <v>1</v>
      </c>
      <c r="Q207" s="59" t="s">
        <v>2213</v>
      </c>
      <c r="R207" s="61">
        <v>0</v>
      </c>
      <c r="S207" s="63"/>
      <c r="T207" s="52">
        <v>0</v>
      </c>
      <c r="U207" s="6">
        <v>0</v>
      </c>
      <c r="V207" s="6">
        <v>0</v>
      </c>
      <c r="W207" s="6">
        <v>0</v>
      </c>
      <c r="X207" s="6">
        <v>0</v>
      </c>
      <c r="Y207" s="14">
        <v>0</v>
      </c>
      <c r="Z207" s="63"/>
      <c r="AA207" s="54">
        <v>0</v>
      </c>
      <c r="AB207" s="9">
        <v>0</v>
      </c>
      <c r="AC207" s="91"/>
      <c r="AD207" s="52">
        <v>0</v>
      </c>
      <c r="AE207" s="6">
        <v>0</v>
      </c>
      <c r="AF207" s="6">
        <v>0</v>
      </c>
      <c r="AG207" s="6">
        <v>0</v>
      </c>
      <c r="AH207" s="64" t="s">
        <v>742</v>
      </c>
      <c r="AI207" s="91"/>
      <c r="AJ207" s="24"/>
      <c r="AK207" s="91"/>
      <c r="AL207" s="52">
        <v>0</v>
      </c>
      <c r="AM207" s="6">
        <v>0</v>
      </c>
      <c r="AN207" s="6">
        <v>0</v>
      </c>
      <c r="AO207" s="6">
        <v>0</v>
      </c>
      <c r="AP207" s="6">
        <v>0</v>
      </c>
      <c r="AQ207" s="14">
        <v>0</v>
      </c>
      <c r="AR207" s="37"/>
      <c r="AS207" s="133"/>
      <c r="AT207" s="34">
        <v>0</v>
      </c>
      <c r="AU207" s="34">
        <v>0</v>
      </c>
      <c r="AW207" s="137"/>
      <c r="BC207" s="34">
        <v>0</v>
      </c>
    </row>
    <row r="208" spans="1:55" s="16" customFormat="1" ht="102">
      <c r="A208" s="57" t="s">
        <v>254</v>
      </c>
      <c r="B208" s="25">
        <v>200737100</v>
      </c>
      <c r="C208" s="1" t="s">
        <v>424</v>
      </c>
      <c r="D208" s="1" t="s">
        <v>539</v>
      </c>
      <c r="E208" s="58" t="s">
        <v>540</v>
      </c>
      <c r="F208" s="36" t="s">
        <v>1487</v>
      </c>
      <c r="G208" s="1" t="s">
        <v>594</v>
      </c>
      <c r="H208" s="1" t="s">
        <v>1620</v>
      </c>
      <c r="I208" s="1" t="s">
        <v>897</v>
      </c>
      <c r="J208" s="6">
        <v>209774</v>
      </c>
      <c r="K208" s="6">
        <v>232226</v>
      </c>
      <c r="L208" s="6">
        <v>105146</v>
      </c>
      <c r="M208" s="1" t="s">
        <v>1623</v>
      </c>
      <c r="N208" s="40">
        <v>0</v>
      </c>
      <c r="O208" s="40">
        <v>0</v>
      </c>
      <c r="P208" s="17">
        <v>3</v>
      </c>
      <c r="Q208" s="59" t="s">
        <v>2214</v>
      </c>
      <c r="R208" s="61">
        <v>0</v>
      </c>
      <c r="S208" s="63"/>
      <c r="T208" s="52">
        <v>0</v>
      </c>
      <c r="U208" s="6">
        <v>0</v>
      </c>
      <c r="V208" s="6">
        <v>0</v>
      </c>
      <c r="W208" s="6">
        <v>0</v>
      </c>
      <c r="X208" s="6">
        <v>0</v>
      </c>
      <c r="Y208" s="14">
        <v>0</v>
      </c>
      <c r="Z208" s="63"/>
      <c r="AA208" s="54">
        <v>0</v>
      </c>
      <c r="AB208" s="9">
        <v>0</v>
      </c>
      <c r="AC208" s="91"/>
      <c r="AD208" s="52">
        <v>0</v>
      </c>
      <c r="AE208" s="6">
        <v>0</v>
      </c>
      <c r="AF208" s="6">
        <v>0</v>
      </c>
      <c r="AG208" s="6">
        <v>0</v>
      </c>
      <c r="AH208" s="64" t="s">
        <v>2253</v>
      </c>
      <c r="AI208" s="91"/>
      <c r="AJ208" s="24"/>
      <c r="AK208" s="91"/>
      <c r="AL208" s="52">
        <v>0</v>
      </c>
      <c r="AM208" s="6">
        <v>0</v>
      </c>
      <c r="AN208" s="6">
        <v>0</v>
      </c>
      <c r="AO208" s="6">
        <v>0</v>
      </c>
      <c r="AP208" s="6">
        <v>0</v>
      </c>
      <c r="AQ208" s="14">
        <v>0</v>
      </c>
      <c r="AR208" s="37"/>
      <c r="AS208" s="133"/>
      <c r="AT208" s="6">
        <v>0</v>
      </c>
      <c r="AU208" s="6">
        <v>0</v>
      </c>
      <c r="AW208" s="137"/>
      <c r="BC208" s="6">
        <v>0</v>
      </c>
    </row>
    <row r="209" spans="1:55" s="16" customFormat="1" ht="63.75">
      <c r="A209" s="57" t="s">
        <v>252</v>
      </c>
      <c r="B209" s="25">
        <v>200701700</v>
      </c>
      <c r="C209" s="1" t="s">
        <v>556</v>
      </c>
      <c r="D209" s="1" t="s">
        <v>557</v>
      </c>
      <c r="E209" s="58" t="s">
        <v>2504</v>
      </c>
      <c r="F209" s="36" t="s">
        <v>871</v>
      </c>
      <c r="G209" s="1" t="s">
        <v>1146</v>
      </c>
      <c r="H209" s="1" t="s">
        <v>1615</v>
      </c>
      <c r="I209" s="1" t="s">
        <v>897</v>
      </c>
      <c r="J209" s="6">
        <v>97000</v>
      </c>
      <c r="K209" s="6">
        <v>36000</v>
      </c>
      <c r="L209" s="6">
        <v>20000</v>
      </c>
      <c r="M209" s="1" t="s">
        <v>2324</v>
      </c>
      <c r="N209" s="6">
        <v>0</v>
      </c>
      <c r="O209" s="6">
        <v>0</v>
      </c>
      <c r="P209" s="17">
        <v>2.1</v>
      </c>
      <c r="Q209" s="59" t="s">
        <v>872</v>
      </c>
      <c r="R209" s="61">
        <v>0</v>
      </c>
      <c r="S209" s="63"/>
      <c r="T209" s="52">
        <v>0</v>
      </c>
      <c r="U209" s="6">
        <v>0</v>
      </c>
      <c r="V209" s="6">
        <v>0</v>
      </c>
      <c r="W209" s="6">
        <v>0</v>
      </c>
      <c r="X209" s="6">
        <v>0</v>
      </c>
      <c r="Y209" s="14">
        <v>0</v>
      </c>
      <c r="Z209" s="63"/>
      <c r="AA209" s="54">
        <v>0</v>
      </c>
      <c r="AB209" s="9">
        <v>0</v>
      </c>
      <c r="AC209" s="91"/>
      <c r="AD209" s="52">
        <v>0</v>
      </c>
      <c r="AE209" s="6">
        <v>0</v>
      </c>
      <c r="AF209" s="6">
        <v>0</v>
      </c>
      <c r="AG209" s="6">
        <v>0</v>
      </c>
      <c r="AH209" s="64" t="s">
        <v>742</v>
      </c>
      <c r="AI209" s="91"/>
      <c r="AJ209" s="24"/>
      <c r="AK209" s="91"/>
      <c r="AL209" s="52">
        <v>0</v>
      </c>
      <c r="AM209" s="6">
        <v>0</v>
      </c>
      <c r="AN209" s="6">
        <v>0</v>
      </c>
      <c r="AO209" s="6">
        <v>0</v>
      </c>
      <c r="AP209" s="6">
        <v>0</v>
      </c>
      <c r="AQ209" s="14">
        <v>0</v>
      </c>
      <c r="AR209" s="37"/>
      <c r="AS209" s="133"/>
      <c r="AT209" s="34">
        <v>0</v>
      </c>
      <c r="AU209" s="34">
        <v>0</v>
      </c>
      <c r="AW209" s="137"/>
      <c r="BC209" s="34">
        <v>0</v>
      </c>
    </row>
    <row r="210" spans="1:55" s="16" customFormat="1" ht="38.25">
      <c r="A210" s="57" t="s">
        <v>251</v>
      </c>
      <c r="B210" s="25">
        <v>198503800</v>
      </c>
      <c r="C210" s="1" t="s">
        <v>210</v>
      </c>
      <c r="D210" s="1" t="s">
        <v>211</v>
      </c>
      <c r="E210" s="58" t="s">
        <v>212</v>
      </c>
      <c r="F210" s="36" t="s">
        <v>1784</v>
      </c>
      <c r="G210" s="1" t="s">
        <v>1569</v>
      </c>
      <c r="H210" s="1" t="s">
        <v>1620</v>
      </c>
      <c r="I210" s="1" t="s">
        <v>1013</v>
      </c>
      <c r="J210" s="6">
        <v>1015504</v>
      </c>
      <c r="K210" s="6">
        <v>1056124</v>
      </c>
      <c r="L210" s="6">
        <v>1098369</v>
      </c>
      <c r="M210" s="1" t="s">
        <v>1623</v>
      </c>
      <c r="N210" s="6">
        <v>0</v>
      </c>
      <c r="O210" s="6">
        <v>870580</v>
      </c>
      <c r="P210" s="17">
        <v>1</v>
      </c>
      <c r="Q210" s="59" t="s">
        <v>2233</v>
      </c>
      <c r="R210" s="61">
        <v>870580</v>
      </c>
      <c r="S210" s="63"/>
      <c r="T210" s="52">
        <v>1003333</v>
      </c>
      <c r="U210" s="6">
        <v>1003333</v>
      </c>
      <c r="V210" s="6">
        <v>1003333</v>
      </c>
      <c r="W210" s="6">
        <v>0</v>
      </c>
      <c r="X210" s="6">
        <v>0</v>
      </c>
      <c r="Y210" s="14">
        <v>0</v>
      </c>
      <c r="Z210" s="63"/>
      <c r="AA210" s="52">
        <v>1003333</v>
      </c>
      <c r="AB210" s="9">
        <v>0</v>
      </c>
      <c r="AC210" s="91"/>
      <c r="AD210" s="52">
        <v>1003333</v>
      </c>
      <c r="AE210" s="6">
        <v>1003333</v>
      </c>
      <c r="AF210" s="6">
        <v>0</v>
      </c>
      <c r="AG210" s="6">
        <v>0</v>
      </c>
      <c r="AH210" s="64" t="s">
        <v>2038</v>
      </c>
      <c r="AI210" s="91"/>
      <c r="AJ210" s="24"/>
      <c r="AK210" s="91"/>
      <c r="AL210" s="52">
        <v>1003333</v>
      </c>
      <c r="AM210" s="6">
        <v>1003333</v>
      </c>
      <c r="AN210" s="6">
        <v>1003333</v>
      </c>
      <c r="AO210" s="6">
        <v>0</v>
      </c>
      <c r="AP210" s="6">
        <v>0</v>
      </c>
      <c r="AQ210" s="14">
        <v>0</v>
      </c>
      <c r="AR210" s="37" t="s">
        <v>2058</v>
      </c>
      <c r="AS210" s="133"/>
      <c r="AT210" s="34">
        <v>0</v>
      </c>
      <c r="AU210" s="34">
        <v>0</v>
      </c>
      <c r="AW210" s="137"/>
      <c r="BC210" s="34">
        <v>0</v>
      </c>
    </row>
    <row r="211" spans="1:55" s="16" customFormat="1" ht="51">
      <c r="A211" s="57" t="s">
        <v>252</v>
      </c>
      <c r="B211" s="25">
        <v>199001800</v>
      </c>
      <c r="C211" s="1" t="s">
        <v>94</v>
      </c>
      <c r="D211" s="1" t="s">
        <v>211</v>
      </c>
      <c r="E211" s="58" t="s">
        <v>212</v>
      </c>
      <c r="F211" s="36" t="s">
        <v>2536</v>
      </c>
      <c r="G211" s="1" t="s">
        <v>340</v>
      </c>
      <c r="H211" s="1" t="s">
        <v>1620</v>
      </c>
      <c r="I211" s="1" t="s">
        <v>1590</v>
      </c>
      <c r="J211" s="6">
        <v>641886</v>
      </c>
      <c r="K211" s="6">
        <v>742850.41</v>
      </c>
      <c r="L211" s="6">
        <v>542850.2</v>
      </c>
      <c r="M211" s="1" t="s">
        <v>1844</v>
      </c>
      <c r="N211" s="6">
        <v>0</v>
      </c>
      <c r="O211" s="6">
        <v>268500</v>
      </c>
      <c r="P211" s="17">
        <v>1</v>
      </c>
      <c r="Q211" s="59" t="s">
        <v>2233</v>
      </c>
      <c r="R211" s="61">
        <v>268500</v>
      </c>
      <c r="S211" s="63"/>
      <c r="T211" s="52">
        <v>635385</v>
      </c>
      <c r="U211" s="6">
        <v>649533</v>
      </c>
      <c r="V211" s="6">
        <v>499533</v>
      </c>
      <c r="W211" s="6">
        <v>0</v>
      </c>
      <c r="X211" s="6">
        <v>0</v>
      </c>
      <c r="Y211" s="14">
        <v>0</v>
      </c>
      <c r="Z211" s="63"/>
      <c r="AA211" s="52">
        <v>635385</v>
      </c>
      <c r="AB211" s="9">
        <v>0</v>
      </c>
      <c r="AC211" s="91"/>
      <c r="AD211" s="52">
        <v>649533</v>
      </c>
      <c r="AE211" s="6">
        <v>499533</v>
      </c>
      <c r="AF211" s="6">
        <v>0</v>
      </c>
      <c r="AG211" s="6">
        <v>0</v>
      </c>
      <c r="AH211" s="64" t="s">
        <v>2341</v>
      </c>
      <c r="AI211" s="91"/>
      <c r="AJ211" s="24"/>
      <c r="AK211" s="91"/>
      <c r="AL211" s="52">
        <v>679385</v>
      </c>
      <c r="AM211" s="6">
        <v>649533</v>
      </c>
      <c r="AN211" s="6">
        <v>499533</v>
      </c>
      <c r="AO211" s="6">
        <v>0</v>
      </c>
      <c r="AP211" s="6">
        <v>0</v>
      </c>
      <c r="AQ211" s="14">
        <v>0</v>
      </c>
      <c r="AR211" s="37" t="s">
        <v>2537</v>
      </c>
      <c r="AS211" s="133"/>
      <c r="AT211" s="34">
        <v>0</v>
      </c>
      <c r="AU211" s="34">
        <v>0</v>
      </c>
      <c r="AW211" s="137"/>
      <c r="BC211" s="34">
        <v>0</v>
      </c>
    </row>
    <row r="212" spans="1:55" s="16" customFormat="1" ht="127.5">
      <c r="A212" s="57" t="s">
        <v>253</v>
      </c>
      <c r="B212" s="25">
        <v>199204800</v>
      </c>
      <c r="C212" s="1" t="s">
        <v>2505</v>
      </c>
      <c r="D212" s="1" t="s">
        <v>211</v>
      </c>
      <c r="E212" s="58" t="s">
        <v>212</v>
      </c>
      <c r="F212" s="36" t="s">
        <v>1784</v>
      </c>
      <c r="G212" s="1" t="s">
        <v>2096</v>
      </c>
      <c r="H212" s="1" t="s">
        <v>62</v>
      </c>
      <c r="I212" s="1" t="s">
        <v>178</v>
      </c>
      <c r="J212" s="6">
        <v>1180000</v>
      </c>
      <c r="K212" s="6">
        <v>1200000</v>
      </c>
      <c r="L212" s="6">
        <v>1200000</v>
      </c>
      <c r="M212" s="1" t="s">
        <v>78</v>
      </c>
      <c r="N212" s="6">
        <v>0</v>
      </c>
      <c r="O212" s="6">
        <v>720000</v>
      </c>
      <c r="P212" s="17">
        <v>1</v>
      </c>
      <c r="Q212" s="59" t="s">
        <v>1744</v>
      </c>
      <c r="R212" s="61">
        <v>720000</v>
      </c>
      <c r="S212" s="63"/>
      <c r="T212" s="52">
        <v>953333</v>
      </c>
      <c r="U212" s="6">
        <v>973333</v>
      </c>
      <c r="V212" s="6">
        <v>973333</v>
      </c>
      <c r="W212" s="6">
        <v>0</v>
      </c>
      <c r="X212" s="6">
        <v>0</v>
      </c>
      <c r="Y212" s="14">
        <v>0</v>
      </c>
      <c r="Z212" s="63"/>
      <c r="AA212" s="52">
        <v>953333</v>
      </c>
      <c r="AB212" s="9">
        <v>0</v>
      </c>
      <c r="AC212" s="91"/>
      <c r="AD212" s="52">
        <v>973333</v>
      </c>
      <c r="AE212" s="6">
        <v>973333</v>
      </c>
      <c r="AF212" s="6">
        <v>0</v>
      </c>
      <c r="AG212" s="6">
        <v>0</v>
      </c>
      <c r="AH212" s="64" t="s">
        <v>1041</v>
      </c>
      <c r="AI212" s="91"/>
      <c r="AJ212" s="24"/>
      <c r="AK212" s="91"/>
      <c r="AL212" s="52">
        <v>953333</v>
      </c>
      <c r="AM212" s="6">
        <v>973333</v>
      </c>
      <c r="AN212" s="6">
        <v>973333</v>
      </c>
      <c r="AO212" s="6">
        <v>0</v>
      </c>
      <c r="AP212" s="6">
        <v>0</v>
      </c>
      <c r="AQ212" s="14">
        <v>0</v>
      </c>
      <c r="AR212" s="37" t="s">
        <v>1745</v>
      </c>
      <c r="AS212" s="133"/>
      <c r="AT212" s="34">
        <v>0</v>
      </c>
      <c r="AU212" s="34">
        <v>0</v>
      </c>
      <c r="AW212" s="137"/>
      <c r="BC212" s="34">
        <v>0</v>
      </c>
    </row>
    <row r="213" spans="1:55" s="16" customFormat="1" ht="102">
      <c r="A213" s="57" t="s">
        <v>254</v>
      </c>
      <c r="B213" s="25">
        <v>199501100</v>
      </c>
      <c r="C213" s="1" t="s">
        <v>219</v>
      </c>
      <c r="D213" s="1" t="s">
        <v>211</v>
      </c>
      <c r="E213" s="58" t="s">
        <v>212</v>
      </c>
      <c r="F213" s="36" t="s">
        <v>1784</v>
      </c>
      <c r="G213" s="1" t="s">
        <v>793</v>
      </c>
      <c r="H213" s="1" t="s">
        <v>1620</v>
      </c>
      <c r="I213" s="1" t="s">
        <v>1590</v>
      </c>
      <c r="J213" s="6">
        <v>599802</v>
      </c>
      <c r="K213" s="6">
        <v>681642</v>
      </c>
      <c r="L213" s="6">
        <v>599802</v>
      </c>
      <c r="M213" s="1" t="s">
        <v>1623</v>
      </c>
      <c r="N213" s="6">
        <v>0</v>
      </c>
      <c r="O213" s="6">
        <v>442933</v>
      </c>
      <c r="P213" s="17">
        <v>1</v>
      </c>
      <c r="Q213" s="59" t="s">
        <v>1478</v>
      </c>
      <c r="R213" s="61">
        <v>442933</v>
      </c>
      <c r="S213" s="63"/>
      <c r="T213" s="52">
        <v>387340</v>
      </c>
      <c r="U213" s="6">
        <v>387340</v>
      </c>
      <c r="V213" s="6">
        <v>387340</v>
      </c>
      <c r="W213" s="6">
        <v>0</v>
      </c>
      <c r="X213" s="6">
        <v>0</v>
      </c>
      <c r="Y213" s="14">
        <v>0</v>
      </c>
      <c r="Z213" s="63"/>
      <c r="AA213" s="53">
        <v>388683</v>
      </c>
      <c r="AB213" s="9">
        <v>0</v>
      </c>
      <c r="AC213" s="91"/>
      <c r="AD213" s="53">
        <v>508693</v>
      </c>
      <c r="AE213" s="6">
        <v>387340</v>
      </c>
      <c r="AF213" s="6">
        <v>0</v>
      </c>
      <c r="AG213" s="6">
        <v>0</v>
      </c>
      <c r="AH213" s="64" t="s">
        <v>2594</v>
      </c>
      <c r="AI213" s="91"/>
      <c r="AJ213" s="24" t="s">
        <v>1689</v>
      </c>
      <c r="AK213" s="91"/>
      <c r="AL213" s="52">
        <v>512871</v>
      </c>
      <c r="AM213" s="6">
        <v>512871</v>
      </c>
      <c r="AN213" s="6">
        <v>512871</v>
      </c>
      <c r="AO213" s="6">
        <v>0</v>
      </c>
      <c r="AP213" s="6">
        <v>0</v>
      </c>
      <c r="AQ213" s="14">
        <v>0</v>
      </c>
      <c r="AR213" s="37" t="s">
        <v>1474</v>
      </c>
      <c r="AS213" s="133"/>
      <c r="AT213" s="34">
        <v>0</v>
      </c>
      <c r="AU213" s="34">
        <v>0</v>
      </c>
      <c r="AW213" s="137"/>
      <c r="BC213" s="34">
        <v>0</v>
      </c>
    </row>
    <row r="214" spans="1:55" s="16" customFormat="1" ht="63.75">
      <c r="A214" s="57" t="s">
        <v>251</v>
      </c>
      <c r="B214" s="25">
        <v>200302300</v>
      </c>
      <c r="C214" s="1" t="s">
        <v>1446</v>
      </c>
      <c r="D214" s="1" t="s">
        <v>211</v>
      </c>
      <c r="E214" s="58" t="s">
        <v>520</v>
      </c>
      <c r="F214" s="36" t="s">
        <v>1312</v>
      </c>
      <c r="G214" s="1" t="s">
        <v>114</v>
      </c>
      <c r="H214" s="1" t="s">
        <v>1615</v>
      </c>
      <c r="I214" s="1" t="s">
        <v>2605</v>
      </c>
      <c r="J214" s="6">
        <v>2752798</v>
      </c>
      <c r="K214" s="6">
        <v>16811650</v>
      </c>
      <c r="L214" s="6">
        <v>11748946</v>
      </c>
      <c r="M214" s="1" t="s">
        <v>1623</v>
      </c>
      <c r="N214" s="6">
        <v>1600000</v>
      </c>
      <c r="O214" s="6">
        <v>0</v>
      </c>
      <c r="P214" s="17">
        <v>2.3</v>
      </c>
      <c r="Q214" s="59" t="s">
        <v>650</v>
      </c>
      <c r="R214" s="61">
        <v>1600000</v>
      </c>
      <c r="S214" s="63"/>
      <c r="T214" s="52">
        <v>0</v>
      </c>
      <c r="U214" s="6">
        <v>0</v>
      </c>
      <c r="V214" s="6">
        <v>0</v>
      </c>
      <c r="W214" s="6">
        <v>2800000</v>
      </c>
      <c r="X214" s="6">
        <v>16313000</v>
      </c>
      <c r="Y214" s="14">
        <v>11173000</v>
      </c>
      <c r="Z214" s="63"/>
      <c r="AA214" s="52">
        <v>0</v>
      </c>
      <c r="AB214" s="9">
        <v>2800000</v>
      </c>
      <c r="AC214" s="91"/>
      <c r="AD214" s="52">
        <v>0</v>
      </c>
      <c r="AE214" s="6">
        <v>0</v>
      </c>
      <c r="AF214" s="6">
        <v>16313000</v>
      </c>
      <c r="AG214" s="6">
        <v>11173000</v>
      </c>
      <c r="AH214" s="64" t="s">
        <v>247</v>
      </c>
      <c r="AI214" s="91"/>
      <c r="AJ214" s="28" t="s">
        <v>2186</v>
      </c>
      <c r="AK214" s="91"/>
      <c r="AL214" s="52">
        <v>0</v>
      </c>
      <c r="AM214" s="6">
        <v>0</v>
      </c>
      <c r="AN214" s="6">
        <v>0</v>
      </c>
      <c r="AO214" s="6">
        <v>2800000</v>
      </c>
      <c r="AP214" s="6">
        <v>0</v>
      </c>
      <c r="AQ214" s="14">
        <v>0</v>
      </c>
      <c r="AR214" s="37" t="s">
        <v>638</v>
      </c>
      <c r="AS214" s="133"/>
      <c r="AT214" s="34">
        <v>0</v>
      </c>
      <c r="AU214" s="34">
        <v>0</v>
      </c>
      <c r="AW214" s="137"/>
      <c r="BC214" s="34">
        <v>0</v>
      </c>
    </row>
    <row r="215" spans="1:55" s="16" customFormat="1" ht="102">
      <c r="A215" s="57" t="s">
        <v>254</v>
      </c>
      <c r="B215" s="25">
        <v>200600100</v>
      </c>
      <c r="C215" s="1" t="s">
        <v>2586</v>
      </c>
      <c r="D215" s="1" t="s">
        <v>211</v>
      </c>
      <c r="E215" s="58" t="s">
        <v>520</v>
      </c>
      <c r="F215" s="36" t="s">
        <v>1312</v>
      </c>
      <c r="G215" s="1" t="s">
        <v>615</v>
      </c>
      <c r="H215" s="1" t="s">
        <v>1615</v>
      </c>
      <c r="I215" s="1" t="s">
        <v>2605</v>
      </c>
      <c r="J215" s="6">
        <v>1565050</v>
      </c>
      <c r="K215" s="6">
        <v>428385</v>
      </c>
      <c r="L215" s="6">
        <v>72360</v>
      </c>
      <c r="M215" s="1" t="s">
        <v>2324</v>
      </c>
      <c r="N215" s="40">
        <v>0</v>
      </c>
      <c r="O215" s="6">
        <v>58999</v>
      </c>
      <c r="P215" s="17">
        <v>3</v>
      </c>
      <c r="Q215" s="59" t="s">
        <v>2606</v>
      </c>
      <c r="R215" s="61">
        <v>58999</v>
      </c>
      <c r="S215" s="63"/>
      <c r="T215" s="52">
        <v>0</v>
      </c>
      <c r="U215" s="6">
        <v>0</v>
      </c>
      <c r="V215" s="6">
        <v>0</v>
      </c>
      <c r="W215" s="6">
        <v>0</v>
      </c>
      <c r="X215" s="6">
        <v>0</v>
      </c>
      <c r="Y215" s="14">
        <v>0</v>
      </c>
      <c r="Z215" s="63"/>
      <c r="AA215" s="54">
        <v>0</v>
      </c>
      <c r="AB215" s="9">
        <v>0</v>
      </c>
      <c r="AC215" s="91"/>
      <c r="AD215" s="52">
        <v>0</v>
      </c>
      <c r="AE215" s="6">
        <v>0</v>
      </c>
      <c r="AF215" s="6">
        <v>0</v>
      </c>
      <c r="AG215" s="6">
        <v>0</v>
      </c>
      <c r="AH215" s="64" t="s">
        <v>1575</v>
      </c>
      <c r="AI215" s="91"/>
      <c r="AJ215" s="24"/>
      <c r="AK215" s="91"/>
      <c r="AL215" s="52">
        <v>0</v>
      </c>
      <c r="AM215" s="6">
        <v>0</v>
      </c>
      <c r="AN215" s="6">
        <v>0</v>
      </c>
      <c r="AO215" s="6">
        <v>0</v>
      </c>
      <c r="AP215" s="6">
        <v>0</v>
      </c>
      <c r="AQ215" s="14">
        <v>0</v>
      </c>
      <c r="AR215" s="37" t="s">
        <v>2234</v>
      </c>
      <c r="AS215" s="133"/>
      <c r="AT215" s="34">
        <v>0</v>
      </c>
      <c r="AU215" s="34">
        <v>0</v>
      </c>
      <c r="AW215" s="137"/>
      <c r="BC215" s="34">
        <v>0</v>
      </c>
    </row>
    <row r="216" spans="1:55" s="16" customFormat="1" ht="38.25">
      <c r="A216" s="57" t="s">
        <v>253</v>
      </c>
      <c r="B216" s="25">
        <v>200702700</v>
      </c>
      <c r="C216" s="1" t="s">
        <v>1921</v>
      </c>
      <c r="D216" s="1" t="s">
        <v>211</v>
      </c>
      <c r="E216" s="58" t="s">
        <v>212</v>
      </c>
      <c r="F216" s="36" t="s">
        <v>1784</v>
      </c>
      <c r="G216" s="1" t="s">
        <v>1142</v>
      </c>
      <c r="H216" s="1" t="s">
        <v>62</v>
      </c>
      <c r="I216" s="17" t="s">
        <v>178</v>
      </c>
      <c r="J216" s="6">
        <v>1500000</v>
      </c>
      <c r="K216" s="6">
        <v>1500000</v>
      </c>
      <c r="L216" s="6">
        <v>1500000</v>
      </c>
      <c r="M216" s="1" t="s">
        <v>2324</v>
      </c>
      <c r="N216" s="6">
        <v>0</v>
      </c>
      <c r="O216" s="6">
        <v>0</v>
      </c>
      <c r="P216" s="17">
        <v>1</v>
      </c>
      <c r="Q216" s="59" t="s">
        <v>1719</v>
      </c>
      <c r="R216" s="61">
        <v>0</v>
      </c>
      <c r="S216" s="63"/>
      <c r="T216" s="52">
        <v>129000</v>
      </c>
      <c r="U216" s="6">
        <v>129000</v>
      </c>
      <c r="V216" s="6">
        <v>129000</v>
      </c>
      <c r="W216" s="6">
        <v>1371000</v>
      </c>
      <c r="X216" s="6">
        <v>1371000</v>
      </c>
      <c r="Y216" s="14">
        <v>1371000</v>
      </c>
      <c r="Z216" s="63"/>
      <c r="AA216" s="52">
        <v>129000</v>
      </c>
      <c r="AB216" s="9">
        <v>1371000</v>
      </c>
      <c r="AC216" s="91"/>
      <c r="AD216" s="52">
        <v>129000</v>
      </c>
      <c r="AE216" s="52">
        <v>129000</v>
      </c>
      <c r="AF216" s="6">
        <v>1371000</v>
      </c>
      <c r="AG216" s="6">
        <v>1371000</v>
      </c>
      <c r="AH216" s="64" t="s">
        <v>698</v>
      </c>
      <c r="AI216" s="91"/>
      <c r="AJ216" s="24"/>
      <c r="AK216" s="91"/>
      <c r="AL216" s="52">
        <v>129000</v>
      </c>
      <c r="AM216" s="6">
        <v>129000</v>
      </c>
      <c r="AN216" s="6">
        <v>129000</v>
      </c>
      <c r="AO216" s="6">
        <v>1371000</v>
      </c>
      <c r="AP216" s="6">
        <v>1371000</v>
      </c>
      <c r="AQ216" s="14">
        <v>1371000</v>
      </c>
      <c r="AR216" s="37" t="s">
        <v>1720</v>
      </c>
      <c r="AS216" s="133"/>
      <c r="AT216" s="34">
        <v>0</v>
      </c>
      <c r="AU216" s="34">
        <v>0</v>
      </c>
      <c r="AW216" s="137"/>
      <c r="BC216" s="34">
        <v>0</v>
      </c>
    </row>
    <row r="217" spans="1:55" s="16" customFormat="1" ht="76.5">
      <c r="A217" s="57" t="s">
        <v>254</v>
      </c>
      <c r="B217" s="25">
        <v>200719300</v>
      </c>
      <c r="C217" s="1" t="s">
        <v>750</v>
      </c>
      <c r="D217" s="1" t="s">
        <v>211</v>
      </c>
      <c r="E217" s="58" t="s">
        <v>520</v>
      </c>
      <c r="F217" s="36" t="s">
        <v>48</v>
      </c>
      <c r="G217" s="1" t="s">
        <v>755</v>
      </c>
      <c r="H217" s="1" t="s">
        <v>1615</v>
      </c>
      <c r="I217" s="1" t="s">
        <v>897</v>
      </c>
      <c r="J217" s="6">
        <v>284377</v>
      </c>
      <c r="K217" s="6">
        <v>234762</v>
      </c>
      <c r="L217" s="6">
        <v>275258</v>
      </c>
      <c r="M217" s="1" t="s">
        <v>2324</v>
      </c>
      <c r="N217" s="40">
        <v>0</v>
      </c>
      <c r="O217" s="40">
        <v>0</v>
      </c>
      <c r="P217" s="17">
        <v>1</v>
      </c>
      <c r="Q217" s="59" t="s">
        <v>2066</v>
      </c>
      <c r="R217" s="61">
        <v>0</v>
      </c>
      <c r="S217" s="63"/>
      <c r="T217" s="52">
        <v>0</v>
      </c>
      <c r="U217" s="6">
        <v>0</v>
      </c>
      <c r="V217" s="6">
        <v>0</v>
      </c>
      <c r="W217" s="6">
        <v>0</v>
      </c>
      <c r="X217" s="6">
        <v>0</v>
      </c>
      <c r="Y217" s="14">
        <v>0</v>
      </c>
      <c r="Z217" s="63"/>
      <c r="AA217" s="54">
        <v>0</v>
      </c>
      <c r="AB217" s="9">
        <v>0</v>
      </c>
      <c r="AC217" s="91"/>
      <c r="AD217" s="52">
        <v>0</v>
      </c>
      <c r="AE217" s="52">
        <v>0</v>
      </c>
      <c r="AF217" s="6">
        <v>0</v>
      </c>
      <c r="AG217" s="6">
        <v>0</v>
      </c>
      <c r="AH217" s="64" t="s">
        <v>742</v>
      </c>
      <c r="AI217" s="91"/>
      <c r="AJ217" s="24"/>
      <c r="AK217" s="91"/>
      <c r="AL217" s="52">
        <v>0</v>
      </c>
      <c r="AM217" s="6">
        <v>0</v>
      </c>
      <c r="AN217" s="6">
        <v>0</v>
      </c>
      <c r="AO217" s="6">
        <v>0</v>
      </c>
      <c r="AP217" s="6">
        <v>0</v>
      </c>
      <c r="AQ217" s="14">
        <v>0</v>
      </c>
      <c r="AR217" s="37"/>
      <c r="AS217" s="133"/>
      <c r="AT217" s="34">
        <v>0</v>
      </c>
      <c r="AU217" s="34">
        <v>0</v>
      </c>
      <c r="AW217" s="137"/>
      <c r="BC217" s="34">
        <v>0</v>
      </c>
    </row>
    <row r="218" spans="1:55" s="16" customFormat="1" ht="127.5">
      <c r="A218" s="57" t="s">
        <v>251</v>
      </c>
      <c r="B218" s="25">
        <v>198343500</v>
      </c>
      <c r="C218" s="1" t="s">
        <v>207</v>
      </c>
      <c r="D218" s="1" t="s">
        <v>208</v>
      </c>
      <c r="E218" s="58" t="s">
        <v>209</v>
      </c>
      <c r="F218" s="36" t="s">
        <v>2325</v>
      </c>
      <c r="G218" s="1" t="s">
        <v>796</v>
      </c>
      <c r="H218" s="1" t="s">
        <v>1615</v>
      </c>
      <c r="I218" s="1" t="s">
        <v>1854</v>
      </c>
      <c r="J218" s="6">
        <v>1059166</v>
      </c>
      <c r="K218" s="6">
        <v>1102743</v>
      </c>
      <c r="L218" s="6">
        <v>1143182</v>
      </c>
      <c r="M218" s="1" t="s">
        <v>1844</v>
      </c>
      <c r="N218" s="6">
        <v>0</v>
      </c>
      <c r="O218" s="6">
        <v>1018147</v>
      </c>
      <c r="P218" s="17">
        <v>1</v>
      </c>
      <c r="Q218" s="59" t="s">
        <v>2231</v>
      </c>
      <c r="R218" s="61">
        <v>1018147</v>
      </c>
      <c r="S218" s="63"/>
      <c r="T218" s="52">
        <v>948466</v>
      </c>
      <c r="U218" s="6">
        <v>916846</v>
      </c>
      <c r="V218" s="6">
        <v>916846</v>
      </c>
      <c r="W218" s="6">
        <v>0</v>
      </c>
      <c r="X218" s="6">
        <v>0</v>
      </c>
      <c r="Y218" s="14">
        <v>0</v>
      </c>
      <c r="Z218" s="63"/>
      <c r="AA218" s="53">
        <v>947418</v>
      </c>
      <c r="AB218" s="9">
        <v>0</v>
      </c>
      <c r="AC218" s="91"/>
      <c r="AD218" s="53">
        <v>915798</v>
      </c>
      <c r="AE218" s="53">
        <v>915798</v>
      </c>
      <c r="AF218" s="6">
        <v>0</v>
      </c>
      <c r="AG218" s="6">
        <v>0</v>
      </c>
      <c r="AH218" s="64" t="s">
        <v>2478</v>
      </c>
      <c r="AI218" s="91"/>
      <c r="AJ218" s="24" t="s">
        <v>2412</v>
      </c>
      <c r="AK218" s="91"/>
      <c r="AL218" s="52">
        <v>952166</v>
      </c>
      <c r="AM218" s="6">
        <v>912166</v>
      </c>
      <c r="AN218" s="6">
        <v>912166</v>
      </c>
      <c r="AO218" s="6">
        <v>0</v>
      </c>
      <c r="AP218" s="6">
        <v>0</v>
      </c>
      <c r="AQ218" s="14">
        <v>0</v>
      </c>
      <c r="AR218" s="37" t="s">
        <v>2232</v>
      </c>
      <c r="AS218" s="133"/>
      <c r="AT218" s="34">
        <v>0</v>
      </c>
      <c r="AU218" s="34">
        <v>0</v>
      </c>
      <c r="AW218" s="137"/>
      <c r="BC218" s="34">
        <v>0</v>
      </c>
    </row>
    <row r="219" spans="1:55" s="16" customFormat="1" ht="89.25">
      <c r="A219" s="57" t="s">
        <v>252</v>
      </c>
      <c r="B219" s="25">
        <v>198710001</v>
      </c>
      <c r="C219" s="1" t="s">
        <v>88</v>
      </c>
      <c r="D219" s="1" t="s">
        <v>208</v>
      </c>
      <c r="E219" s="58" t="s">
        <v>209</v>
      </c>
      <c r="F219" s="36" t="s">
        <v>2325</v>
      </c>
      <c r="G219" s="1" t="s">
        <v>1568</v>
      </c>
      <c r="H219" s="1" t="s">
        <v>1615</v>
      </c>
      <c r="I219" s="1" t="s">
        <v>1854</v>
      </c>
      <c r="J219" s="6">
        <v>372245</v>
      </c>
      <c r="K219" s="6">
        <v>385085</v>
      </c>
      <c r="L219" s="6">
        <v>405960</v>
      </c>
      <c r="M219" s="1" t="s">
        <v>1834</v>
      </c>
      <c r="N219" s="6">
        <v>0</v>
      </c>
      <c r="O219" s="6">
        <v>350000</v>
      </c>
      <c r="P219" s="17">
        <v>2.3</v>
      </c>
      <c r="Q219" s="59" t="s">
        <v>176</v>
      </c>
      <c r="R219" s="61">
        <v>350000</v>
      </c>
      <c r="S219" s="63"/>
      <c r="T219" s="52">
        <v>326000</v>
      </c>
      <c r="U219" s="6">
        <v>326000</v>
      </c>
      <c r="V219" s="6">
        <v>326000</v>
      </c>
      <c r="W219" s="6">
        <v>0</v>
      </c>
      <c r="X219" s="6">
        <v>0</v>
      </c>
      <c r="Y219" s="14">
        <v>0</v>
      </c>
      <c r="Z219" s="63"/>
      <c r="AA219" s="52">
        <v>326000</v>
      </c>
      <c r="AB219" s="9">
        <v>0</v>
      </c>
      <c r="AC219" s="91"/>
      <c r="AD219" s="52">
        <v>326000</v>
      </c>
      <c r="AE219" s="6">
        <v>326000</v>
      </c>
      <c r="AF219" s="6">
        <v>0</v>
      </c>
      <c r="AG219" s="6">
        <v>0</v>
      </c>
      <c r="AH219" s="64" t="s">
        <v>1578</v>
      </c>
      <c r="AI219" s="91"/>
      <c r="AJ219" s="24"/>
      <c r="AK219" s="91"/>
      <c r="AL219" s="52">
        <v>326000</v>
      </c>
      <c r="AM219" s="6">
        <v>326000</v>
      </c>
      <c r="AN219" s="6">
        <v>326000</v>
      </c>
      <c r="AO219" s="6">
        <v>0</v>
      </c>
      <c r="AP219" s="6">
        <v>0</v>
      </c>
      <c r="AQ219" s="14">
        <v>0</v>
      </c>
      <c r="AR219" s="37" t="s">
        <v>1584</v>
      </c>
      <c r="AS219" s="133"/>
      <c r="AT219" s="34">
        <v>0</v>
      </c>
      <c r="AU219" s="34">
        <v>0</v>
      </c>
      <c r="AW219" s="137"/>
      <c r="BC219" s="34">
        <v>0</v>
      </c>
    </row>
    <row r="220" spans="1:55" s="16" customFormat="1" ht="89.25">
      <c r="A220" s="57" t="s">
        <v>252</v>
      </c>
      <c r="B220" s="25">
        <v>198802200</v>
      </c>
      <c r="C220" s="1" t="s">
        <v>90</v>
      </c>
      <c r="D220" s="1" t="s">
        <v>208</v>
      </c>
      <c r="E220" s="58" t="s">
        <v>209</v>
      </c>
      <c r="F220" s="36" t="s">
        <v>2325</v>
      </c>
      <c r="G220" s="1" t="s">
        <v>1110</v>
      </c>
      <c r="H220" s="1" t="s">
        <v>1615</v>
      </c>
      <c r="I220" s="1" t="s">
        <v>1854</v>
      </c>
      <c r="J220" s="6">
        <v>380238</v>
      </c>
      <c r="K220" s="6">
        <v>399249</v>
      </c>
      <c r="L220" s="6">
        <v>419211</v>
      </c>
      <c r="M220" s="1" t="s">
        <v>1834</v>
      </c>
      <c r="N220" s="6">
        <v>0</v>
      </c>
      <c r="O220" s="6">
        <v>362164</v>
      </c>
      <c r="P220" s="17">
        <v>1</v>
      </c>
      <c r="Q220" s="59" t="s">
        <v>2539</v>
      </c>
      <c r="R220" s="61">
        <v>362164</v>
      </c>
      <c r="S220" s="63"/>
      <c r="T220" s="52">
        <v>362164</v>
      </c>
      <c r="U220" s="6">
        <v>362164</v>
      </c>
      <c r="V220" s="6">
        <v>362164</v>
      </c>
      <c r="W220" s="6">
        <v>0</v>
      </c>
      <c r="X220" s="6">
        <v>0</v>
      </c>
      <c r="Y220" s="14">
        <v>0</v>
      </c>
      <c r="Z220" s="63"/>
      <c r="AA220" s="52">
        <v>362164</v>
      </c>
      <c r="AB220" s="9">
        <v>0</v>
      </c>
      <c r="AC220" s="91"/>
      <c r="AD220" s="52">
        <v>362164</v>
      </c>
      <c r="AE220" s="6">
        <v>362164</v>
      </c>
      <c r="AF220" s="6">
        <v>0</v>
      </c>
      <c r="AG220" s="6">
        <v>0</v>
      </c>
      <c r="AH220" s="64" t="s">
        <v>1598</v>
      </c>
      <c r="AI220" s="91"/>
      <c r="AJ220" s="24"/>
      <c r="AK220" s="91"/>
      <c r="AL220" s="52">
        <v>362164</v>
      </c>
      <c r="AM220" s="6">
        <v>362164</v>
      </c>
      <c r="AN220" s="6">
        <v>362164</v>
      </c>
      <c r="AO220" s="6">
        <v>0</v>
      </c>
      <c r="AP220" s="6">
        <v>0</v>
      </c>
      <c r="AQ220" s="14">
        <v>0</v>
      </c>
      <c r="AR220" s="37" t="s">
        <v>1584</v>
      </c>
      <c r="AS220" s="133"/>
      <c r="AT220" s="34">
        <v>0</v>
      </c>
      <c r="AU220" s="34">
        <v>0</v>
      </c>
      <c r="AV220" s="16" t="s">
        <v>1252</v>
      </c>
      <c r="AW220" s="137"/>
      <c r="BC220" s="34">
        <v>0</v>
      </c>
    </row>
    <row r="221" spans="1:55" s="16" customFormat="1" ht="63.75">
      <c r="A221" s="57" t="s">
        <v>252</v>
      </c>
      <c r="B221" s="25">
        <v>198902700</v>
      </c>
      <c r="C221" s="1" t="s">
        <v>93</v>
      </c>
      <c r="D221" s="1" t="s">
        <v>208</v>
      </c>
      <c r="E221" s="58" t="s">
        <v>209</v>
      </c>
      <c r="F221" s="36" t="s">
        <v>2325</v>
      </c>
      <c r="G221" s="1" t="s">
        <v>0</v>
      </c>
      <c r="H221" s="1" t="s">
        <v>1615</v>
      </c>
      <c r="I221" s="1" t="s">
        <v>1854</v>
      </c>
      <c r="J221" s="6">
        <v>1560000</v>
      </c>
      <c r="K221" s="6">
        <v>1560000</v>
      </c>
      <c r="L221" s="6">
        <v>1560000</v>
      </c>
      <c r="M221" s="1" t="s">
        <v>1834</v>
      </c>
      <c r="N221" s="6">
        <v>0</v>
      </c>
      <c r="O221" s="6">
        <v>1000000</v>
      </c>
      <c r="P221" s="17">
        <v>1</v>
      </c>
      <c r="Q221" s="59" t="s">
        <v>2534</v>
      </c>
      <c r="R221" s="61">
        <v>1000000</v>
      </c>
      <c r="S221" s="63"/>
      <c r="T221" s="52">
        <v>1150000</v>
      </c>
      <c r="U221" s="6">
        <v>1150000</v>
      </c>
      <c r="V221" s="6">
        <v>1150000</v>
      </c>
      <c r="W221" s="6">
        <v>0</v>
      </c>
      <c r="X221" s="6">
        <v>0</v>
      </c>
      <c r="Y221" s="14">
        <v>0</v>
      </c>
      <c r="Z221" s="63"/>
      <c r="AA221" s="52">
        <v>1150000</v>
      </c>
      <c r="AB221" s="9">
        <v>0</v>
      </c>
      <c r="AC221" s="91"/>
      <c r="AD221" s="52">
        <v>1150000</v>
      </c>
      <c r="AE221" s="6">
        <v>1150000</v>
      </c>
      <c r="AF221" s="6">
        <v>0</v>
      </c>
      <c r="AG221" s="6">
        <v>0</v>
      </c>
      <c r="AH221" s="64" t="s">
        <v>2335</v>
      </c>
      <c r="AI221" s="91"/>
      <c r="AJ221" s="24"/>
      <c r="AK221" s="91"/>
      <c r="AL221" s="52">
        <v>1000000</v>
      </c>
      <c r="AM221" s="6">
        <v>1000000</v>
      </c>
      <c r="AN221" s="6">
        <v>1000000</v>
      </c>
      <c r="AO221" s="6">
        <v>0</v>
      </c>
      <c r="AP221" s="6">
        <v>0</v>
      </c>
      <c r="AQ221" s="14">
        <v>0</v>
      </c>
      <c r="AR221" s="37" t="s">
        <v>2535</v>
      </c>
      <c r="AS221" s="133"/>
      <c r="AT221" s="34">
        <v>0</v>
      </c>
      <c r="AU221" s="34">
        <v>0</v>
      </c>
      <c r="AW221" s="137"/>
      <c r="BC221" s="34">
        <v>0</v>
      </c>
    </row>
    <row r="222" spans="1:55" s="16" customFormat="1" ht="38.25">
      <c r="A222" s="57" t="s">
        <v>253</v>
      </c>
      <c r="B222" s="25">
        <v>199009200</v>
      </c>
      <c r="C222" s="1" t="s">
        <v>2498</v>
      </c>
      <c r="D222" s="1" t="s">
        <v>208</v>
      </c>
      <c r="E222" s="58" t="s">
        <v>209</v>
      </c>
      <c r="F222" s="36" t="s">
        <v>2325</v>
      </c>
      <c r="G222" s="1" t="s">
        <v>666</v>
      </c>
      <c r="H222" s="1" t="s">
        <v>62</v>
      </c>
      <c r="I222" s="1" t="s">
        <v>178</v>
      </c>
      <c r="J222" s="6">
        <v>233337</v>
      </c>
      <c r="K222" s="6">
        <v>242653</v>
      </c>
      <c r="L222" s="6">
        <v>251401</v>
      </c>
      <c r="M222" s="1" t="s">
        <v>2324</v>
      </c>
      <c r="N222" s="6">
        <v>0</v>
      </c>
      <c r="O222" s="6">
        <v>225978</v>
      </c>
      <c r="P222" s="17">
        <v>1</v>
      </c>
      <c r="Q222" s="59" t="s">
        <v>2528</v>
      </c>
      <c r="R222" s="61">
        <v>225978</v>
      </c>
      <c r="S222" s="63"/>
      <c r="T222" s="52">
        <v>225978</v>
      </c>
      <c r="U222" s="6">
        <v>225978</v>
      </c>
      <c r="V222" s="6">
        <v>225978</v>
      </c>
      <c r="W222" s="6">
        <v>0</v>
      </c>
      <c r="X222" s="6">
        <v>0</v>
      </c>
      <c r="Y222" s="14">
        <v>0</v>
      </c>
      <c r="Z222" s="63"/>
      <c r="AA222" s="52">
        <v>225978</v>
      </c>
      <c r="AB222" s="9">
        <v>0</v>
      </c>
      <c r="AC222" s="91"/>
      <c r="AD222" s="52">
        <v>225978</v>
      </c>
      <c r="AE222" s="6">
        <v>225978</v>
      </c>
      <c r="AF222" s="6">
        <v>0</v>
      </c>
      <c r="AG222" s="6">
        <v>0</v>
      </c>
      <c r="AH222" s="64" t="s">
        <v>1462</v>
      </c>
      <c r="AI222" s="91"/>
      <c r="AJ222" s="24"/>
      <c r="AK222" s="91"/>
      <c r="AL222" s="52">
        <v>225978</v>
      </c>
      <c r="AM222" s="6">
        <v>225978</v>
      </c>
      <c r="AN222" s="6">
        <v>225978</v>
      </c>
      <c r="AO222" s="6">
        <v>0</v>
      </c>
      <c r="AP222" s="6">
        <v>0</v>
      </c>
      <c r="AQ222" s="14">
        <v>0</v>
      </c>
      <c r="AR222" s="37" t="s">
        <v>2529</v>
      </c>
      <c r="AS222" s="133"/>
      <c r="AT222" s="34">
        <v>0</v>
      </c>
      <c r="AU222" s="34">
        <v>0</v>
      </c>
      <c r="AW222" s="137"/>
      <c r="BC222" s="34">
        <v>0</v>
      </c>
    </row>
    <row r="223" spans="1:55" s="16" customFormat="1" ht="38.25">
      <c r="A223" s="57" t="s">
        <v>253</v>
      </c>
      <c r="B223" s="25">
        <v>199506001</v>
      </c>
      <c r="C223" s="1" t="s">
        <v>2516</v>
      </c>
      <c r="D223" s="1" t="s">
        <v>208</v>
      </c>
      <c r="E223" s="58" t="s">
        <v>209</v>
      </c>
      <c r="F223" s="36" t="s">
        <v>2325</v>
      </c>
      <c r="G223" s="1" t="s">
        <v>627</v>
      </c>
      <c r="H223" s="1" t="s">
        <v>62</v>
      </c>
      <c r="I223" s="1" t="s">
        <v>178</v>
      </c>
      <c r="J223" s="6">
        <v>180983</v>
      </c>
      <c r="K223" s="6">
        <v>187222</v>
      </c>
      <c r="L223" s="6">
        <v>193764</v>
      </c>
      <c r="M223" s="1" t="s">
        <v>2324</v>
      </c>
      <c r="N223" s="6">
        <v>0</v>
      </c>
      <c r="O223" s="6">
        <v>175000</v>
      </c>
      <c r="P223" s="17">
        <v>1</v>
      </c>
      <c r="Q223" s="59" t="s">
        <v>1975</v>
      </c>
      <c r="R223" s="61">
        <v>175000</v>
      </c>
      <c r="S223" s="63"/>
      <c r="T223" s="52">
        <v>155000</v>
      </c>
      <c r="U223" s="6">
        <v>155000</v>
      </c>
      <c r="V223" s="6">
        <v>155000</v>
      </c>
      <c r="W223" s="6">
        <v>0</v>
      </c>
      <c r="X223" s="6">
        <v>0</v>
      </c>
      <c r="Y223" s="14">
        <v>0</v>
      </c>
      <c r="Z223" s="63"/>
      <c r="AA223" s="52">
        <v>155000</v>
      </c>
      <c r="AB223" s="9">
        <v>0</v>
      </c>
      <c r="AC223" s="91"/>
      <c r="AD223" s="52">
        <v>155000</v>
      </c>
      <c r="AE223" s="6">
        <v>155000</v>
      </c>
      <c r="AF223" s="6">
        <v>0</v>
      </c>
      <c r="AG223" s="6">
        <v>0</v>
      </c>
      <c r="AH223" s="64" t="s">
        <v>285</v>
      </c>
      <c r="AI223" s="91"/>
      <c r="AJ223" s="24"/>
      <c r="AK223" s="91"/>
      <c r="AL223" s="52">
        <v>175000</v>
      </c>
      <c r="AM223" s="6">
        <v>175000</v>
      </c>
      <c r="AN223" s="6">
        <v>175000</v>
      </c>
      <c r="AO223" s="6">
        <v>0</v>
      </c>
      <c r="AP223" s="6">
        <v>0</v>
      </c>
      <c r="AQ223" s="14">
        <v>0</v>
      </c>
      <c r="AR223" s="37" t="s">
        <v>2529</v>
      </c>
      <c r="AS223" s="133"/>
      <c r="AT223" s="34">
        <v>0</v>
      </c>
      <c r="AU223" s="34">
        <v>0</v>
      </c>
      <c r="AW223" s="137"/>
      <c r="BC223" s="34">
        <v>0</v>
      </c>
    </row>
    <row r="224" spans="1:55" s="16" customFormat="1" ht="63.75">
      <c r="A224" s="57" t="s">
        <v>252</v>
      </c>
      <c r="B224" s="25">
        <v>199608300</v>
      </c>
      <c r="C224" s="1" t="s">
        <v>1058</v>
      </c>
      <c r="D224" s="1" t="s">
        <v>208</v>
      </c>
      <c r="E224" s="58" t="s">
        <v>214</v>
      </c>
      <c r="F224" s="36" t="s">
        <v>1820</v>
      </c>
      <c r="G224" s="1" t="s">
        <v>996</v>
      </c>
      <c r="H224" s="1" t="s">
        <v>1615</v>
      </c>
      <c r="I224" s="1" t="s">
        <v>2381</v>
      </c>
      <c r="J224" s="6">
        <v>190000</v>
      </c>
      <c r="K224" s="6">
        <v>200000</v>
      </c>
      <c r="L224" s="6">
        <v>200000</v>
      </c>
      <c r="M224" s="1" t="s">
        <v>2324</v>
      </c>
      <c r="N224" s="6">
        <v>0</v>
      </c>
      <c r="O224" s="6">
        <v>190000</v>
      </c>
      <c r="P224" s="17">
        <v>2.2</v>
      </c>
      <c r="Q224" s="59" t="s">
        <v>2319</v>
      </c>
      <c r="R224" s="61">
        <v>190000</v>
      </c>
      <c r="S224" s="63"/>
      <c r="T224" s="52">
        <v>190000</v>
      </c>
      <c r="U224" s="6">
        <v>190000</v>
      </c>
      <c r="V224" s="6">
        <v>190000</v>
      </c>
      <c r="W224" s="6">
        <v>0</v>
      </c>
      <c r="X224" s="6">
        <v>0</v>
      </c>
      <c r="Y224" s="14">
        <v>0</v>
      </c>
      <c r="Z224" s="63"/>
      <c r="AA224" s="52">
        <v>190000</v>
      </c>
      <c r="AB224" s="9">
        <v>0</v>
      </c>
      <c r="AC224" s="91"/>
      <c r="AD224" s="52">
        <v>190000</v>
      </c>
      <c r="AE224" s="6">
        <v>190000</v>
      </c>
      <c r="AF224" s="6">
        <v>0</v>
      </c>
      <c r="AG224" s="6">
        <v>0</v>
      </c>
      <c r="AH224" s="64" t="s">
        <v>1659</v>
      </c>
      <c r="AI224" s="91"/>
      <c r="AJ224" s="24"/>
      <c r="AK224" s="91"/>
      <c r="AL224" s="52">
        <v>190000</v>
      </c>
      <c r="AM224" s="6">
        <v>190000</v>
      </c>
      <c r="AN224" s="6">
        <v>190000</v>
      </c>
      <c r="AO224" s="6">
        <v>0</v>
      </c>
      <c r="AP224" s="6">
        <v>0</v>
      </c>
      <c r="AQ224" s="14">
        <v>0</v>
      </c>
      <c r="AR224" s="37"/>
      <c r="AS224" s="133"/>
      <c r="AT224" s="34">
        <v>0</v>
      </c>
      <c r="AU224" s="34">
        <v>0</v>
      </c>
      <c r="AW224" s="137"/>
      <c r="BC224" s="34">
        <v>0</v>
      </c>
    </row>
    <row r="225" spans="1:55" s="16" customFormat="1" ht="89.25">
      <c r="A225" s="57" t="s">
        <v>251</v>
      </c>
      <c r="B225" s="25">
        <v>199800703</v>
      </c>
      <c r="C225" s="1" t="s">
        <v>1505</v>
      </c>
      <c r="D225" s="1" t="s">
        <v>208</v>
      </c>
      <c r="E225" s="58" t="s">
        <v>214</v>
      </c>
      <c r="F225" s="36" t="s">
        <v>1820</v>
      </c>
      <c r="G225" s="1" t="s">
        <v>2094</v>
      </c>
      <c r="H225" s="1" t="s">
        <v>1615</v>
      </c>
      <c r="I225" s="1" t="s">
        <v>1821</v>
      </c>
      <c r="J225" s="6">
        <v>766699</v>
      </c>
      <c r="K225" s="6">
        <v>637577</v>
      </c>
      <c r="L225" s="6">
        <v>676840</v>
      </c>
      <c r="M225" s="1" t="s">
        <v>1844</v>
      </c>
      <c r="N225" s="6">
        <v>0</v>
      </c>
      <c r="O225" s="6">
        <v>684454</v>
      </c>
      <c r="P225" s="17">
        <v>1</v>
      </c>
      <c r="Q225" s="59" t="s">
        <v>1103</v>
      </c>
      <c r="R225" s="61">
        <v>684454</v>
      </c>
      <c r="S225" s="63"/>
      <c r="T225" s="52">
        <v>536830</v>
      </c>
      <c r="U225" s="6">
        <v>536830</v>
      </c>
      <c r="V225" s="6">
        <v>536830</v>
      </c>
      <c r="W225" s="6">
        <v>0</v>
      </c>
      <c r="X225" s="6">
        <v>0</v>
      </c>
      <c r="Y225" s="14">
        <v>0</v>
      </c>
      <c r="Z225" s="63"/>
      <c r="AA225" s="52">
        <v>536830</v>
      </c>
      <c r="AB225" s="9">
        <v>0</v>
      </c>
      <c r="AC225" s="91"/>
      <c r="AD225" s="52">
        <v>536830</v>
      </c>
      <c r="AE225" s="6">
        <v>536830</v>
      </c>
      <c r="AF225" s="6">
        <v>0</v>
      </c>
      <c r="AG225" s="6">
        <v>0</v>
      </c>
      <c r="AH225" s="64" t="s">
        <v>1168</v>
      </c>
      <c r="AI225" s="91"/>
      <c r="AJ225" s="30"/>
      <c r="AK225" s="91"/>
      <c r="AL225" s="55">
        <v>536830</v>
      </c>
      <c r="AM225" s="42">
        <v>536830</v>
      </c>
      <c r="AN225" s="42">
        <v>536830</v>
      </c>
      <c r="AO225" s="6">
        <v>0</v>
      </c>
      <c r="AP225" s="6">
        <v>0</v>
      </c>
      <c r="AQ225" s="14">
        <v>0</v>
      </c>
      <c r="AR225" s="37" t="s">
        <v>693</v>
      </c>
      <c r="AS225" s="133"/>
      <c r="AT225" s="34">
        <v>0</v>
      </c>
      <c r="AU225" s="34">
        <v>0</v>
      </c>
      <c r="AW225" s="137"/>
      <c r="BC225" s="34">
        <v>0</v>
      </c>
    </row>
    <row r="226" spans="1:55" s="16" customFormat="1" ht="38.25">
      <c r="A226" s="57" t="s">
        <v>253</v>
      </c>
      <c r="B226" s="25">
        <v>200002600</v>
      </c>
      <c r="C226" s="1" t="s">
        <v>2525</v>
      </c>
      <c r="D226" s="1" t="s">
        <v>208</v>
      </c>
      <c r="E226" s="58" t="s">
        <v>209</v>
      </c>
      <c r="F226" s="36" t="s">
        <v>2004</v>
      </c>
      <c r="G226" s="1" t="s">
        <v>763</v>
      </c>
      <c r="H226" s="1" t="s">
        <v>62</v>
      </c>
      <c r="I226" s="1" t="s">
        <v>178</v>
      </c>
      <c r="J226" s="6">
        <v>304926</v>
      </c>
      <c r="K226" s="6">
        <v>304926</v>
      </c>
      <c r="L226" s="6">
        <v>304926</v>
      </c>
      <c r="M226" s="1" t="s">
        <v>2324</v>
      </c>
      <c r="N226" s="6">
        <v>0</v>
      </c>
      <c r="O226" s="6">
        <v>304926</v>
      </c>
      <c r="P226" s="17">
        <v>1</v>
      </c>
      <c r="Q226" s="59" t="s">
        <v>1966</v>
      </c>
      <c r="R226" s="61">
        <v>304926</v>
      </c>
      <c r="S226" s="63"/>
      <c r="T226" s="52">
        <v>300000</v>
      </c>
      <c r="U226" s="6">
        <v>300000</v>
      </c>
      <c r="V226" s="6">
        <v>300000</v>
      </c>
      <c r="W226" s="6">
        <v>0</v>
      </c>
      <c r="X226" s="6">
        <v>0</v>
      </c>
      <c r="Y226" s="14">
        <v>0</v>
      </c>
      <c r="Z226" s="63"/>
      <c r="AA226" s="52">
        <v>300000</v>
      </c>
      <c r="AB226" s="9">
        <v>0</v>
      </c>
      <c r="AC226" s="91"/>
      <c r="AD226" s="52">
        <v>300000</v>
      </c>
      <c r="AE226" s="6">
        <v>300000</v>
      </c>
      <c r="AF226" s="6">
        <v>0</v>
      </c>
      <c r="AG226" s="6">
        <v>0</v>
      </c>
      <c r="AH226" s="64" t="s">
        <v>285</v>
      </c>
      <c r="AI226" s="91"/>
      <c r="AJ226" s="24"/>
      <c r="AK226" s="91"/>
      <c r="AL226" s="52">
        <v>300000</v>
      </c>
      <c r="AM226" s="6">
        <v>300000</v>
      </c>
      <c r="AN226" s="6">
        <v>300000</v>
      </c>
      <c r="AO226" s="6">
        <v>0</v>
      </c>
      <c r="AP226" s="6">
        <v>0</v>
      </c>
      <c r="AQ226" s="14">
        <v>0</v>
      </c>
      <c r="AR226" s="37" t="s">
        <v>2377</v>
      </c>
      <c r="AS226" s="133"/>
      <c r="AT226" s="34">
        <v>0</v>
      </c>
      <c r="AU226" s="34">
        <v>0</v>
      </c>
      <c r="AW226" s="137"/>
      <c r="BC226" s="34">
        <v>0</v>
      </c>
    </row>
    <row r="227" spans="1:55" s="16" customFormat="1" ht="51">
      <c r="A227" s="57" t="s">
        <v>254</v>
      </c>
      <c r="B227" s="25">
        <v>200717600</v>
      </c>
      <c r="C227" s="1" t="s">
        <v>680</v>
      </c>
      <c r="D227" s="1" t="s">
        <v>208</v>
      </c>
      <c r="E227" s="58" t="s">
        <v>540</v>
      </c>
      <c r="F227" s="36" t="s">
        <v>1842</v>
      </c>
      <c r="G227" s="1" t="s">
        <v>918</v>
      </c>
      <c r="H227" s="1" t="s">
        <v>1620</v>
      </c>
      <c r="I227" s="1" t="s">
        <v>897</v>
      </c>
      <c r="J227" s="6">
        <v>276971</v>
      </c>
      <c r="K227" s="6">
        <v>313691</v>
      </c>
      <c r="L227" s="6">
        <v>302043</v>
      </c>
      <c r="M227" s="1" t="s">
        <v>1618</v>
      </c>
      <c r="N227" s="40">
        <v>0</v>
      </c>
      <c r="O227" s="40">
        <v>0</v>
      </c>
      <c r="P227" s="17">
        <v>3</v>
      </c>
      <c r="Q227" s="59" t="s">
        <v>2175</v>
      </c>
      <c r="R227" s="61">
        <v>0</v>
      </c>
      <c r="S227" s="63"/>
      <c r="T227" s="52">
        <v>0</v>
      </c>
      <c r="U227" s="6">
        <v>0</v>
      </c>
      <c r="V227" s="6">
        <v>0</v>
      </c>
      <c r="W227" s="6">
        <v>0</v>
      </c>
      <c r="X227" s="6">
        <v>0</v>
      </c>
      <c r="Y227" s="14">
        <v>0</v>
      </c>
      <c r="Z227" s="63"/>
      <c r="AA227" s="54">
        <v>0</v>
      </c>
      <c r="AB227" s="9">
        <v>0</v>
      </c>
      <c r="AC227" s="91"/>
      <c r="AD227" s="52">
        <v>0</v>
      </c>
      <c r="AE227" s="6">
        <v>0</v>
      </c>
      <c r="AF227" s="6">
        <v>0</v>
      </c>
      <c r="AG227" s="6">
        <v>0</v>
      </c>
      <c r="AH227" s="64" t="s">
        <v>2253</v>
      </c>
      <c r="AI227" s="91"/>
      <c r="AJ227" s="24"/>
      <c r="AK227" s="91"/>
      <c r="AL227" s="52">
        <v>0</v>
      </c>
      <c r="AM227" s="6">
        <v>0</v>
      </c>
      <c r="AN227" s="6">
        <v>0</v>
      </c>
      <c r="AO227" s="6">
        <v>0</v>
      </c>
      <c r="AP227" s="6">
        <v>0</v>
      </c>
      <c r="AQ227" s="14">
        <v>0</v>
      </c>
      <c r="AR227" s="37"/>
      <c r="AS227" s="133"/>
      <c r="AT227" s="34">
        <v>0</v>
      </c>
      <c r="AU227" s="34">
        <v>0</v>
      </c>
      <c r="AW227" s="137"/>
      <c r="BC227" s="34">
        <v>0</v>
      </c>
    </row>
    <row r="228" spans="1:55" s="16" customFormat="1" ht="76.5">
      <c r="A228" s="57" t="s">
        <v>252</v>
      </c>
      <c r="B228" s="25">
        <v>199802100</v>
      </c>
      <c r="C228" s="1" t="s">
        <v>1067</v>
      </c>
      <c r="D228" s="1" t="s">
        <v>1486</v>
      </c>
      <c r="E228" s="58" t="s">
        <v>1487</v>
      </c>
      <c r="F228" s="36" t="s">
        <v>1049</v>
      </c>
      <c r="G228" s="1" t="s">
        <v>1870</v>
      </c>
      <c r="H228" s="1" t="s">
        <v>1615</v>
      </c>
      <c r="I228" s="1" t="s">
        <v>1616</v>
      </c>
      <c r="J228" s="6">
        <v>699852</v>
      </c>
      <c r="K228" s="6">
        <v>699825</v>
      </c>
      <c r="L228" s="6">
        <v>699799</v>
      </c>
      <c r="M228" s="1" t="s">
        <v>1844</v>
      </c>
      <c r="N228" s="6">
        <v>0</v>
      </c>
      <c r="O228" s="6">
        <v>699626</v>
      </c>
      <c r="P228" s="17">
        <v>2.1</v>
      </c>
      <c r="Q228" s="59" t="s">
        <v>2315</v>
      </c>
      <c r="R228" s="61">
        <v>699626</v>
      </c>
      <c r="S228" s="63"/>
      <c r="T228" s="52">
        <v>139000</v>
      </c>
      <c r="U228" s="6">
        <v>139000</v>
      </c>
      <c r="V228" s="6">
        <v>139000</v>
      </c>
      <c r="W228" s="6">
        <v>560626</v>
      </c>
      <c r="X228" s="6">
        <v>560626</v>
      </c>
      <c r="Y228" s="14">
        <v>560626</v>
      </c>
      <c r="Z228" s="63"/>
      <c r="AA228" s="52">
        <v>139000</v>
      </c>
      <c r="AB228" s="9">
        <v>560626</v>
      </c>
      <c r="AC228" s="91"/>
      <c r="AD228" s="52">
        <v>139000</v>
      </c>
      <c r="AE228" s="6">
        <v>139000</v>
      </c>
      <c r="AF228" s="6">
        <v>560626</v>
      </c>
      <c r="AG228" s="6">
        <v>560626</v>
      </c>
      <c r="AH228" s="64" t="s">
        <v>243</v>
      </c>
      <c r="AI228" s="91"/>
      <c r="AJ228" s="24"/>
      <c r="AK228" s="91"/>
      <c r="AL228" s="52">
        <v>212852</v>
      </c>
      <c r="AM228" s="6">
        <v>169825</v>
      </c>
      <c r="AN228" s="6">
        <v>161799</v>
      </c>
      <c r="AO228" s="6">
        <v>487000</v>
      </c>
      <c r="AP228" s="6">
        <v>530000</v>
      </c>
      <c r="AQ228" s="14">
        <v>538000</v>
      </c>
      <c r="AR228" s="37" t="s">
        <v>1825</v>
      </c>
      <c r="AS228" s="133"/>
      <c r="AT228" s="34">
        <v>0</v>
      </c>
      <c r="AU228" s="34">
        <v>0</v>
      </c>
      <c r="AW228" s="137"/>
      <c r="BC228" s="34">
        <v>0</v>
      </c>
    </row>
    <row r="229" spans="1:55" s="16" customFormat="1" ht="63.75">
      <c r="A229" s="57" t="s">
        <v>252</v>
      </c>
      <c r="B229" s="25">
        <v>200001500</v>
      </c>
      <c r="C229" s="1" t="s">
        <v>2446</v>
      </c>
      <c r="D229" s="1" t="s">
        <v>1486</v>
      </c>
      <c r="E229" s="58" t="s">
        <v>209</v>
      </c>
      <c r="F229" s="36" t="s">
        <v>869</v>
      </c>
      <c r="G229" s="1" t="s">
        <v>1400</v>
      </c>
      <c r="H229" s="1" t="s">
        <v>1615</v>
      </c>
      <c r="I229" s="1" t="s">
        <v>1525</v>
      </c>
      <c r="J229" s="6">
        <v>264366</v>
      </c>
      <c r="K229" s="6">
        <v>211073</v>
      </c>
      <c r="L229" s="6">
        <v>341261</v>
      </c>
      <c r="M229" s="1" t="s">
        <v>2324</v>
      </c>
      <c r="N229" s="6">
        <v>0</v>
      </c>
      <c r="O229" s="6">
        <v>130970</v>
      </c>
      <c r="P229" s="17">
        <v>1</v>
      </c>
      <c r="Q229" s="59" t="s">
        <v>2305</v>
      </c>
      <c r="R229" s="61">
        <v>130970</v>
      </c>
      <c r="S229" s="63"/>
      <c r="T229" s="52">
        <v>200070</v>
      </c>
      <c r="U229" s="6">
        <v>200070</v>
      </c>
      <c r="V229" s="6">
        <v>200070</v>
      </c>
      <c r="W229" s="6">
        <v>0</v>
      </c>
      <c r="X229" s="6">
        <v>0</v>
      </c>
      <c r="Y229" s="14">
        <v>0</v>
      </c>
      <c r="Z229" s="63"/>
      <c r="AA229" s="52">
        <v>200070</v>
      </c>
      <c r="AB229" s="9">
        <v>0</v>
      </c>
      <c r="AC229" s="91"/>
      <c r="AD229" s="52">
        <v>200070</v>
      </c>
      <c r="AE229" s="6">
        <v>200070</v>
      </c>
      <c r="AF229" s="6">
        <v>0</v>
      </c>
      <c r="AG229" s="6">
        <v>0</v>
      </c>
      <c r="AH229" s="64"/>
      <c r="AI229" s="91"/>
      <c r="AJ229" s="24"/>
      <c r="AK229" s="91"/>
      <c r="AL229" s="52">
        <v>200070</v>
      </c>
      <c r="AM229" s="6">
        <v>200070</v>
      </c>
      <c r="AN229" s="6">
        <v>200070</v>
      </c>
      <c r="AO229" s="6">
        <v>0</v>
      </c>
      <c r="AP229" s="6">
        <v>0</v>
      </c>
      <c r="AQ229" s="14">
        <v>0</v>
      </c>
      <c r="AR229" s="37"/>
      <c r="AS229" s="133"/>
      <c r="AT229" s="34">
        <v>0</v>
      </c>
      <c r="AU229" s="34">
        <v>0</v>
      </c>
      <c r="AW229" s="137"/>
      <c r="BC229" s="34">
        <v>0</v>
      </c>
    </row>
    <row r="230" spans="1:55" s="16" customFormat="1" ht="38.25">
      <c r="A230" s="57" t="s">
        <v>252</v>
      </c>
      <c r="B230" s="25">
        <v>200104101</v>
      </c>
      <c r="C230" s="1" t="s">
        <v>2455</v>
      </c>
      <c r="D230" s="1" t="s">
        <v>1486</v>
      </c>
      <c r="E230" s="58" t="s">
        <v>209</v>
      </c>
      <c r="F230" s="36" t="s">
        <v>869</v>
      </c>
      <c r="G230" s="1" t="s">
        <v>919</v>
      </c>
      <c r="H230" s="1" t="s">
        <v>1615</v>
      </c>
      <c r="I230" s="1" t="s">
        <v>1525</v>
      </c>
      <c r="J230" s="6">
        <v>318782.91</v>
      </c>
      <c r="K230" s="6">
        <v>278947.22</v>
      </c>
      <c r="L230" s="6">
        <v>200596.87</v>
      </c>
      <c r="M230" s="1" t="s">
        <v>2324</v>
      </c>
      <c r="N230" s="6">
        <v>0</v>
      </c>
      <c r="O230" s="6">
        <v>146635</v>
      </c>
      <c r="P230" s="17">
        <v>1</v>
      </c>
      <c r="Q230" s="59" t="s">
        <v>894</v>
      </c>
      <c r="R230" s="61">
        <v>146635</v>
      </c>
      <c r="S230" s="63"/>
      <c r="T230" s="52">
        <v>206635</v>
      </c>
      <c r="U230" s="6">
        <v>206635</v>
      </c>
      <c r="V230" s="6">
        <v>206635</v>
      </c>
      <c r="W230" s="6">
        <v>0</v>
      </c>
      <c r="X230" s="6">
        <v>0</v>
      </c>
      <c r="Y230" s="14">
        <v>0</v>
      </c>
      <c r="Z230" s="63"/>
      <c r="AA230" s="52">
        <v>206635</v>
      </c>
      <c r="AB230" s="9">
        <v>0</v>
      </c>
      <c r="AC230" s="91"/>
      <c r="AD230" s="52">
        <v>206635</v>
      </c>
      <c r="AE230" s="6">
        <v>206635</v>
      </c>
      <c r="AF230" s="6">
        <v>0</v>
      </c>
      <c r="AG230" s="6">
        <v>0</v>
      </c>
      <c r="AH230" s="64"/>
      <c r="AI230" s="91"/>
      <c r="AJ230" s="24"/>
      <c r="AK230" s="91"/>
      <c r="AL230" s="52">
        <v>206635</v>
      </c>
      <c r="AM230" s="6">
        <v>206635</v>
      </c>
      <c r="AN230" s="6">
        <v>206635</v>
      </c>
      <c r="AO230" s="6">
        <v>0</v>
      </c>
      <c r="AP230" s="6">
        <v>0</v>
      </c>
      <c r="AQ230" s="14">
        <v>0</v>
      </c>
      <c r="AR230" s="37"/>
      <c r="AS230" s="133"/>
      <c r="AT230" s="34">
        <v>0</v>
      </c>
      <c r="AU230" s="34">
        <v>0</v>
      </c>
      <c r="AW230" s="137"/>
      <c r="BC230" s="34">
        <v>0</v>
      </c>
    </row>
    <row r="231" spans="1:55" s="16" customFormat="1" ht="89.25">
      <c r="A231" s="57" t="s">
        <v>252</v>
      </c>
      <c r="B231" s="46">
        <v>200739700</v>
      </c>
      <c r="C231" s="17" t="s">
        <v>2200</v>
      </c>
      <c r="D231" s="41" t="s">
        <v>1486</v>
      </c>
      <c r="E231" s="58" t="s">
        <v>209</v>
      </c>
      <c r="F231" s="36"/>
      <c r="G231" s="1"/>
      <c r="H231" s="1"/>
      <c r="I231" s="17" t="s">
        <v>1525</v>
      </c>
      <c r="J231" s="6"/>
      <c r="K231" s="6"/>
      <c r="L231" s="6"/>
      <c r="M231" s="17"/>
      <c r="N231" s="40"/>
      <c r="O231" s="40"/>
      <c r="P231" s="17"/>
      <c r="Q231" s="59"/>
      <c r="R231" s="61">
        <v>0</v>
      </c>
      <c r="S231" s="63"/>
      <c r="T231" s="52"/>
      <c r="U231" s="6"/>
      <c r="V231" s="6"/>
      <c r="W231" s="6">
        <v>1377082</v>
      </c>
      <c r="X231" s="6">
        <v>1377082</v>
      </c>
      <c r="Y231" s="14">
        <v>1377082</v>
      </c>
      <c r="Z231" s="63"/>
      <c r="AA231" s="52">
        <v>0</v>
      </c>
      <c r="AB231" s="9">
        <v>1377082</v>
      </c>
      <c r="AC231" s="91"/>
      <c r="AD231" s="52">
        <v>0</v>
      </c>
      <c r="AE231" s="6">
        <v>0</v>
      </c>
      <c r="AF231" s="6">
        <v>1377082</v>
      </c>
      <c r="AG231" s="6">
        <v>1377082</v>
      </c>
      <c r="AH231" s="64" t="s">
        <v>482</v>
      </c>
      <c r="AI231" s="91"/>
      <c r="AJ231" s="24" t="s">
        <v>1345</v>
      </c>
      <c r="AK231" s="91"/>
      <c r="AL231" s="53">
        <f>0+350929+0</f>
        <v>350929</v>
      </c>
      <c r="AM231" s="18">
        <f>0+0+350929</f>
        <v>350929</v>
      </c>
      <c r="AN231" s="18">
        <f>0+0+350929</f>
        <v>350929</v>
      </c>
      <c r="AO231" s="18">
        <f>753416+423666</f>
        <v>1177082</v>
      </c>
      <c r="AP231" s="18">
        <f>405591+704185</f>
        <v>1109776</v>
      </c>
      <c r="AQ231" s="44">
        <f>320120+666131</f>
        <v>986251</v>
      </c>
      <c r="AR231" s="37"/>
      <c r="AS231" s="133"/>
      <c r="AT231" s="34">
        <v>0</v>
      </c>
      <c r="AU231" s="34">
        <v>0</v>
      </c>
      <c r="AW231" s="137"/>
      <c r="BC231" s="34">
        <v>0</v>
      </c>
    </row>
    <row r="232" spans="1:55" s="16" customFormat="1" ht="38.25">
      <c r="A232" s="57" t="s">
        <v>251</v>
      </c>
      <c r="B232" s="25">
        <v>199101904</v>
      </c>
      <c r="C232" s="1" t="s">
        <v>501</v>
      </c>
      <c r="D232" s="1" t="s">
        <v>502</v>
      </c>
      <c r="E232" s="58" t="s">
        <v>1492</v>
      </c>
      <c r="F232" s="36" t="s">
        <v>2225</v>
      </c>
      <c r="G232" s="1" t="s">
        <v>233</v>
      </c>
      <c r="H232" s="1" t="s">
        <v>1620</v>
      </c>
      <c r="I232" s="1" t="s">
        <v>1585</v>
      </c>
      <c r="J232" s="6">
        <v>139393</v>
      </c>
      <c r="K232" s="6">
        <v>143619</v>
      </c>
      <c r="L232" s="6">
        <v>148001</v>
      </c>
      <c r="M232" s="1" t="s">
        <v>1844</v>
      </c>
      <c r="N232" s="6">
        <v>0</v>
      </c>
      <c r="O232" s="6">
        <v>113168</v>
      </c>
      <c r="P232" s="17">
        <v>1</v>
      </c>
      <c r="Q232" s="59" t="s">
        <v>1588</v>
      </c>
      <c r="R232" s="61">
        <v>113168</v>
      </c>
      <c r="S232" s="63"/>
      <c r="T232" s="52">
        <v>139393</v>
      </c>
      <c r="U232" s="6">
        <v>143619</v>
      </c>
      <c r="V232" s="6">
        <v>148001</v>
      </c>
      <c r="W232" s="6">
        <v>0</v>
      </c>
      <c r="X232" s="6">
        <v>0</v>
      </c>
      <c r="Y232" s="14">
        <v>0</v>
      </c>
      <c r="Z232" s="63"/>
      <c r="AA232" s="52">
        <v>139393</v>
      </c>
      <c r="AB232" s="9">
        <v>0</v>
      </c>
      <c r="AC232" s="91"/>
      <c r="AD232" s="52">
        <v>143619</v>
      </c>
      <c r="AE232" s="6">
        <v>148001</v>
      </c>
      <c r="AF232" s="6">
        <v>0</v>
      </c>
      <c r="AG232" s="6">
        <v>0</v>
      </c>
      <c r="AH232" s="64"/>
      <c r="AI232" s="91"/>
      <c r="AJ232" s="24"/>
      <c r="AK232" s="91"/>
      <c r="AL232" s="52">
        <v>139393</v>
      </c>
      <c r="AM232" s="6">
        <v>143619</v>
      </c>
      <c r="AN232" s="6">
        <v>148001</v>
      </c>
      <c r="AO232" s="6">
        <v>0</v>
      </c>
      <c r="AP232" s="6">
        <v>0</v>
      </c>
      <c r="AQ232" s="14">
        <v>0</v>
      </c>
      <c r="AR232" s="37" t="s">
        <v>1589</v>
      </c>
      <c r="AS232" s="133"/>
      <c r="AT232" s="34">
        <v>0</v>
      </c>
      <c r="AU232" s="34">
        <v>0</v>
      </c>
      <c r="AW232" s="137"/>
      <c r="BC232" s="34">
        <v>0</v>
      </c>
    </row>
    <row r="233" spans="1:55" s="16" customFormat="1" ht="178.5">
      <c r="A233" s="57" t="s">
        <v>252</v>
      </c>
      <c r="B233" s="25">
        <v>199901900</v>
      </c>
      <c r="C233" s="1" t="s">
        <v>1076</v>
      </c>
      <c r="D233" s="1" t="s">
        <v>1077</v>
      </c>
      <c r="E233" s="58" t="s">
        <v>206</v>
      </c>
      <c r="F233" s="36" t="s">
        <v>1356</v>
      </c>
      <c r="G233" s="1" t="s">
        <v>1864</v>
      </c>
      <c r="H233" s="1" t="s">
        <v>1615</v>
      </c>
      <c r="I233" s="1" t="s">
        <v>2308</v>
      </c>
      <c r="J233" s="6">
        <v>480295</v>
      </c>
      <c r="K233" s="6">
        <v>480295</v>
      </c>
      <c r="L233" s="6">
        <v>480295</v>
      </c>
      <c r="M233" s="1" t="s">
        <v>1618</v>
      </c>
      <c r="N233" s="6">
        <v>0</v>
      </c>
      <c r="O233" s="6">
        <v>170000</v>
      </c>
      <c r="P233" s="17">
        <v>2.1</v>
      </c>
      <c r="Q233" s="59" t="s">
        <v>2405</v>
      </c>
      <c r="R233" s="61">
        <v>170000</v>
      </c>
      <c r="S233" s="63"/>
      <c r="T233" s="52">
        <v>384236</v>
      </c>
      <c r="U233" s="6">
        <v>384236</v>
      </c>
      <c r="V233" s="6">
        <v>384236</v>
      </c>
      <c r="W233" s="6">
        <v>0</v>
      </c>
      <c r="X233" s="6">
        <v>0</v>
      </c>
      <c r="Y233" s="14">
        <v>0</v>
      </c>
      <c r="Z233" s="63"/>
      <c r="AA233" s="52">
        <v>384236</v>
      </c>
      <c r="AB233" s="9">
        <v>0</v>
      </c>
      <c r="AC233" s="91"/>
      <c r="AD233" s="52">
        <v>384236</v>
      </c>
      <c r="AE233" s="6">
        <v>384236</v>
      </c>
      <c r="AF233" s="6">
        <v>0</v>
      </c>
      <c r="AG233" s="6">
        <v>0</v>
      </c>
      <c r="AH233" s="64" t="s">
        <v>1004</v>
      </c>
      <c r="AI233" s="91"/>
      <c r="AJ233" s="24"/>
      <c r="AK233" s="91"/>
      <c r="AL233" s="52">
        <v>0</v>
      </c>
      <c r="AM233" s="6">
        <v>0</v>
      </c>
      <c r="AN233" s="6">
        <v>0</v>
      </c>
      <c r="AO233" s="6">
        <v>0</v>
      </c>
      <c r="AP233" s="6">
        <v>0</v>
      </c>
      <c r="AQ233" s="14">
        <v>0</v>
      </c>
      <c r="AR233" s="37"/>
      <c r="AS233" s="133"/>
      <c r="AT233" s="34">
        <v>0</v>
      </c>
      <c r="AU233" s="34">
        <v>0</v>
      </c>
      <c r="AW233" s="137"/>
      <c r="BC233" s="34">
        <v>0</v>
      </c>
    </row>
    <row r="234" spans="1:55" s="16" customFormat="1" ht="63.75">
      <c r="A234" s="57" t="s">
        <v>252</v>
      </c>
      <c r="B234" s="25">
        <v>200726800</v>
      </c>
      <c r="C234" s="1" t="s">
        <v>463</v>
      </c>
      <c r="D234" s="1" t="s">
        <v>1077</v>
      </c>
      <c r="E234" s="58" t="s">
        <v>206</v>
      </c>
      <c r="F234" s="36" t="s">
        <v>1356</v>
      </c>
      <c r="G234" s="1" t="s">
        <v>356</v>
      </c>
      <c r="H234" s="1" t="s">
        <v>1615</v>
      </c>
      <c r="I234" s="1" t="s">
        <v>1862</v>
      </c>
      <c r="J234" s="6">
        <v>600000</v>
      </c>
      <c r="K234" s="6">
        <v>600000</v>
      </c>
      <c r="L234" s="6">
        <v>600000</v>
      </c>
      <c r="M234" s="1" t="s">
        <v>2328</v>
      </c>
      <c r="N234" s="6">
        <v>0</v>
      </c>
      <c r="O234" s="6">
        <v>0</v>
      </c>
      <c r="P234" s="17">
        <v>2.2</v>
      </c>
      <c r="Q234" s="59" t="s">
        <v>875</v>
      </c>
      <c r="R234" s="61">
        <v>0</v>
      </c>
      <c r="S234" s="63"/>
      <c r="T234" s="52">
        <v>250000</v>
      </c>
      <c r="U234" s="6">
        <v>250000</v>
      </c>
      <c r="V234" s="6">
        <v>250000</v>
      </c>
      <c r="W234" s="6">
        <v>0</v>
      </c>
      <c r="X234" s="6">
        <v>0</v>
      </c>
      <c r="Y234" s="14">
        <v>0</v>
      </c>
      <c r="Z234" s="63"/>
      <c r="AA234" s="52">
        <v>250000</v>
      </c>
      <c r="AB234" s="9">
        <v>0</v>
      </c>
      <c r="AC234" s="91"/>
      <c r="AD234" s="53">
        <v>330000</v>
      </c>
      <c r="AE234" s="18">
        <v>330000</v>
      </c>
      <c r="AF234" s="6">
        <v>0</v>
      </c>
      <c r="AG234" s="6">
        <v>0</v>
      </c>
      <c r="AH234" s="64" t="s">
        <v>1396</v>
      </c>
      <c r="AI234" s="91"/>
      <c r="AJ234" s="24" t="s">
        <v>2178</v>
      </c>
      <c r="AK234" s="91"/>
      <c r="AL234" s="52">
        <v>250000</v>
      </c>
      <c r="AM234" s="6">
        <v>250000</v>
      </c>
      <c r="AN234" s="6">
        <v>250000</v>
      </c>
      <c r="AO234" s="6">
        <v>0</v>
      </c>
      <c r="AP234" s="6">
        <v>0</v>
      </c>
      <c r="AQ234" s="14">
        <v>0</v>
      </c>
      <c r="AR234" s="37" t="s">
        <v>388</v>
      </c>
      <c r="AS234" s="133"/>
      <c r="AT234" s="34">
        <v>0</v>
      </c>
      <c r="AU234" s="34">
        <v>0</v>
      </c>
      <c r="AW234" s="137"/>
      <c r="BC234" s="34">
        <v>0</v>
      </c>
    </row>
    <row r="235" spans="1:55" s="16" customFormat="1" ht="63.75">
      <c r="A235" s="57" t="s">
        <v>253</v>
      </c>
      <c r="B235" s="25">
        <v>200715300</v>
      </c>
      <c r="C235" s="1" t="s">
        <v>1518</v>
      </c>
      <c r="D235" s="1" t="s">
        <v>1519</v>
      </c>
      <c r="E235" s="58" t="s">
        <v>2504</v>
      </c>
      <c r="F235" s="36" t="s">
        <v>871</v>
      </c>
      <c r="G235" s="1" t="s">
        <v>15</v>
      </c>
      <c r="H235" s="1" t="s">
        <v>62</v>
      </c>
      <c r="I235" s="1" t="s">
        <v>897</v>
      </c>
      <c r="J235" s="6">
        <v>1903141</v>
      </c>
      <c r="K235" s="6">
        <v>3916068</v>
      </c>
      <c r="L235" s="6">
        <v>2798459</v>
      </c>
      <c r="M235" s="1" t="s">
        <v>2324</v>
      </c>
      <c r="N235" s="6">
        <v>0</v>
      </c>
      <c r="O235" s="6">
        <v>0</v>
      </c>
      <c r="P235" s="17">
        <v>1</v>
      </c>
      <c r="Q235" s="59" t="s">
        <v>1268</v>
      </c>
      <c r="R235" s="61">
        <v>0</v>
      </c>
      <c r="S235" s="63"/>
      <c r="T235" s="52">
        <v>0</v>
      </c>
      <c r="U235" s="6">
        <v>0</v>
      </c>
      <c r="V235" s="6">
        <v>0</v>
      </c>
      <c r="W235" s="6">
        <v>0</v>
      </c>
      <c r="X235" s="6">
        <v>0</v>
      </c>
      <c r="Y235" s="14">
        <v>0</v>
      </c>
      <c r="Z235" s="63"/>
      <c r="AA235" s="54">
        <v>0</v>
      </c>
      <c r="AB235" s="9">
        <v>0</v>
      </c>
      <c r="AC235" s="91"/>
      <c r="AD235" s="52">
        <v>0</v>
      </c>
      <c r="AE235" s="6">
        <v>0</v>
      </c>
      <c r="AF235" s="6">
        <v>0</v>
      </c>
      <c r="AG235" s="6">
        <v>0</v>
      </c>
      <c r="AH235" s="64" t="s">
        <v>742</v>
      </c>
      <c r="AI235" s="91"/>
      <c r="AJ235" s="24"/>
      <c r="AK235" s="91"/>
      <c r="AL235" s="52">
        <v>0</v>
      </c>
      <c r="AM235" s="6">
        <v>0</v>
      </c>
      <c r="AN235" s="6">
        <v>0</v>
      </c>
      <c r="AO235" s="6">
        <v>0</v>
      </c>
      <c r="AP235" s="6">
        <v>0</v>
      </c>
      <c r="AQ235" s="14">
        <v>0</v>
      </c>
      <c r="AR235" s="37"/>
      <c r="AS235" s="133"/>
      <c r="AT235" s="34">
        <v>0</v>
      </c>
      <c r="AU235" s="34">
        <v>0</v>
      </c>
      <c r="AW235" s="137"/>
      <c r="BC235" s="34">
        <v>0</v>
      </c>
    </row>
    <row r="236" spans="1:55" s="16" customFormat="1" ht="51">
      <c r="A236" s="57" t="s">
        <v>254</v>
      </c>
      <c r="B236" s="25">
        <v>200732200</v>
      </c>
      <c r="C236" s="1" t="s">
        <v>439</v>
      </c>
      <c r="D236" s="1" t="s">
        <v>1519</v>
      </c>
      <c r="E236" s="58" t="s">
        <v>540</v>
      </c>
      <c r="F236" s="36" t="s">
        <v>871</v>
      </c>
      <c r="G236" s="1" t="s">
        <v>621</v>
      </c>
      <c r="H236" s="1" t="s">
        <v>1615</v>
      </c>
      <c r="I236" s="1" t="s">
        <v>897</v>
      </c>
      <c r="J236" s="6">
        <v>425919</v>
      </c>
      <c r="K236" s="6">
        <v>143650</v>
      </c>
      <c r="L236" s="6">
        <v>0</v>
      </c>
      <c r="M236" s="1" t="s">
        <v>1618</v>
      </c>
      <c r="N236" s="40">
        <v>0</v>
      </c>
      <c r="O236" s="40">
        <v>0</v>
      </c>
      <c r="P236" s="17">
        <v>3</v>
      </c>
      <c r="Q236" s="59" t="s">
        <v>2210</v>
      </c>
      <c r="R236" s="61">
        <v>0</v>
      </c>
      <c r="S236" s="63"/>
      <c r="T236" s="52">
        <v>0</v>
      </c>
      <c r="U236" s="6">
        <v>0</v>
      </c>
      <c r="V236" s="6">
        <v>0</v>
      </c>
      <c r="W236" s="6">
        <v>0</v>
      </c>
      <c r="X236" s="6">
        <v>0</v>
      </c>
      <c r="Y236" s="14">
        <v>0</v>
      </c>
      <c r="Z236" s="63"/>
      <c r="AA236" s="54">
        <v>0</v>
      </c>
      <c r="AB236" s="9">
        <v>0</v>
      </c>
      <c r="AC236" s="91"/>
      <c r="AD236" s="52">
        <v>0</v>
      </c>
      <c r="AE236" s="6">
        <v>0</v>
      </c>
      <c r="AF236" s="6">
        <v>0</v>
      </c>
      <c r="AG236" s="6">
        <v>0</v>
      </c>
      <c r="AH236" s="64"/>
      <c r="AI236" s="91"/>
      <c r="AJ236" s="24"/>
      <c r="AK236" s="91"/>
      <c r="AL236" s="52">
        <v>0</v>
      </c>
      <c r="AM236" s="6">
        <v>0</v>
      </c>
      <c r="AN236" s="6">
        <v>0</v>
      </c>
      <c r="AO236" s="6">
        <v>0</v>
      </c>
      <c r="AP236" s="6">
        <v>0</v>
      </c>
      <c r="AQ236" s="14">
        <v>0</v>
      </c>
      <c r="AR236" s="37"/>
      <c r="AS236" s="133"/>
      <c r="AT236" s="34">
        <v>0</v>
      </c>
      <c r="AU236" s="34">
        <v>0</v>
      </c>
      <c r="AW236" s="137"/>
      <c r="BC236" s="34">
        <v>0</v>
      </c>
    </row>
    <row r="237" spans="1:55" s="16" customFormat="1" ht="76.5">
      <c r="A237" s="57" t="s">
        <v>252</v>
      </c>
      <c r="B237" s="25">
        <v>200731600</v>
      </c>
      <c r="C237" s="1" t="s">
        <v>474</v>
      </c>
      <c r="D237" s="1" t="s">
        <v>475</v>
      </c>
      <c r="E237" s="58" t="s">
        <v>209</v>
      </c>
      <c r="F237" s="36" t="s">
        <v>57</v>
      </c>
      <c r="G237" s="1" t="s">
        <v>956</v>
      </c>
      <c r="H237" s="1" t="s">
        <v>1615</v>
      </c>
      <c r="I237" s="1" t="s">
        <v>897</v>
      </c>
      <c r="J237" s="6">
        <v>2460000</v>
      </c>
      <c r="K237" s="6">
        <v>2460000</v>
      </c>
      <c r="L237" s="6">
        <v>30000</v>
      </c>
      <c r="M237" s="1" t="s">
        <v>2324</v>
      </c>
      <c r="N237" s="6">
        <v>0</v>
      </c>
      <c r="O237" s="6">
        <v>0</v>
      </c>
      <c r="P237" s="17">
        <v>1</v>
      </c>
      <c r="Q237" s="59" t="s">
        <v>2011</v>
      </c>
      <c r="R237" s="61">
        <v>0</v>
      </c>
      <c r="S237" s="63"/>
      <c r="T237" s="52">
        <v>0</v>
      </c>
      <c r="U237" s="6">
        <v>0</v>
      </c>
      <c r="V237" s="6">
        <v>0</v>
      </c>
      <c r="W237" s="6">
        <v>0</v>
      </c>
      <c r="X237" s="6">
        <v>0</v>
      </c>
      <c r="Y237" s="14">
        <v>0</v>
      </c>
      <c r="Z237" s="63"/>
      <c r="AA237" s="54">
        <v>0</v>
      </c>
      <c r="AB237" s="9">
        <v>0</v>
      </c>
      <c r="AC237" s="91"/>
      <c r="AD237" s="52">
        <v>0</v>
      </c>
      <c r="AE237" s="6">
        <v>0</v>
      </c>
      <c r="AF237" s="6">
        <v>0</v>
      </c>
      <c r="AG237" s="6">
        <v>0</v>
      </c>
      <c r="AH237" s="64" t="s">
        <v>236</v>
      </c>
      <c r="AI237" s="91"/>
      <c r="AJ237" s="24"/>
      <c r="AK237" s="91"/>
      <c r="AL237" s="52">
        <v>0</v>
      </c>
      <c r="AM237" s="6">
        <v>0</v>
      </c>
      <c r="AN237" s="6">
        <v>30000</v>
      </c>
      <c r="AO237" s="6">
        <v>660000</v>
      </c>
      <c r="AP237" s="6">
        <v>660000</v>
      </c>
      <c r="AQ237" s="14">
        <v>0</v>
      </c>
      <c r="AR237" s="37" t="s">
        <v>2012</v>
      </c>
      <c r="AS237" s="133"/>
      <c r="AT237" s="34">
        <v>0</v>
      </c>
      <c r="AU237" s="34">
        <v>0</v>
      </c>
      <c r="AW237" s="137"/>
      <c r="BC237" s="34">
        <v>0</v>
      </c>
    </row>
    <row r="238" spans="1:55" s="16" customFormat="1" ht="38.25">
      <c r="A238" s="57" t="s">
        <v>252</v>
      </c>
      <c r="B238" s="25">
        <v>200728600</v>
      </c>
      <c r="C238" s="1" t="s">
        <v>470</v>
      </c>
      <c r="D238" s="1" t="s">
        <v>471</v>
      </c>
      <c r="E238" s="58" t="s">
        <v>209</v>
      </c>
      <c r="F238" s="36" t="s">
        <v>57</v>
      </c>
      <c r="G238" s="1" t="s">
        <v>170</v>
      </c>
      <c r="H238" s="1" t="s">
        <v>1615</v>
      </c>
      <c r="I238" s="1" t="s">
        <v>897</v>
      </c>
      <c r="J238" s="6">
        <v>150000</v>
      </c>
      <c r="K238" s="6">
        <v>150000</v>
      </c>
      <c r="L238" s="6">
        <v>150000</v>
      </c>
      <c r="M238" s="1" t="s">
        <v>1618</v>
      </c>
      <c r="N238" s="6">
        <v>0</v>
      </c>
      <c r="O238" s="6">
        <v>0</v>
      </c>
      <c r="P238" s="17">
        <v>1</v>
      </c>
      <c r="Q238" s="59" t="s">
        <v>2003</v>
      </c>
      <c r="R238" s="61">
        <v>0</v>
      </c>
      <c r="S238" s="63"/>
      <c r="T238" s="52">
        <v>0</v>
      </c>
      <c r="U238" s="6">
        <v>0</v>
      </c>
      <c r="V238" s="6">
        <v>0</v>
      </c>
      <c r="W238" s="6">
        <v>0</v>
      </c>
      <c r="X238" s="6">
        <v>0</v>
      </c>
      <c r="Y238" s="14">
        <v>0</v>
      </c>
      <c r="Z238" s="63"/>
      <c r="AA238" s="54">
        <v>0</v>
      </c>
      <c r="AB238" s="9">
        <v>0</v>
      </c>
      <c r="AC238" s="91"/>
      <c r="AD238" s="52">
        <v>0</v>
      </c>
      <c r="AE238" s="6">
        <v>0</v>
      </c>
      <c r="AF238" s="6">
        <v>0</v>
      </c>
      <c r="AG238" s="6">
        <v>0</v>
      </c>
      <c r="AH238" s="64" t="s">
        <v>742</v>
      </c>
      <c r="AI238" s="91"/>
      <c r="AJ238" s="24"/>
      <c r="AK238" s="91"/>
      <c r="AL238" s="52">
        <v>0</v>
      </c>
      <c r="AM238" s="6">
        <v>0</v>
      </c>
      <c r="AN238" s="6">
        <v>0</v>
      </c>
      <c r="AO238" s="6">
        <v>0</v>
      </c>
      <c r="AP238" s="6">
        <v>0</v>
      </c>
      <c r="AQ238" s="14">
        <v>0</v>
      </c>
      <c r="AR238" s="37"/>
      <c r="AS238" s="133"/>
      <c r="AT238" s="34">
        <v>0</v>
      </c>
      <c r="AU238" s="34">
        <v>0</v>
      </c>
      <c r="AW238" s="137"/>
      <c r="BC238" s="34">
        <v>0</v>
      </c>
    </row>
    <row r="239" spans="1:55" s="16" customFormat="1" ht="51">
      <c r="A239" s="57" t="s">
        <v>252</v>
      </c>
      <c r="B239" s="25">
        <v>200712500</v>
      </c>
      <c r="C239" s="1" t="s">
        <v>1284</v>
      </c>
      <c r="D239" s="1" t="s">
        <v>1285</v>
      </c>
      <c r="E239" s="58" t="s">
        <v>209</v>
      </c>
      <c r="F239" s="36" t="s">
        <v>74</v>
      </c>
      <c r="G239" s="1" t="s">
        <v>1121</v>
      </c>
      <c r="H239" s="1" t="s">
        <v>1615</v>
      </c>
      <c r="I239" s="1" t="s">
        <v>897</v>
      </c>
      <c r="J239" s="6">
        <v>174526.96</v>
      </c>
      <c r="K239" s="6">
        <v>204106.32</v>
      </c>
      <c r="L239" s="6">
        <v>216105.8</v>
      </c>
      <c r="M239" s="1" t="s">
        <v>1844</v>
      </c>
      <c r="N239" s="6">
        <v>0</v>
      </c>
      <c r="O239" s="6">
        <v>0</v>
      </c>
      <c r="P239" s="17">
        <v>1</v>
      </c>
      <c r="Q239" s="59" t="s">
        <v>75</v>
      </c>
      <c r="R239" s="61">
        <v>0</v>
      </c>
      <c r="S239" s="63"/>
      <c r="T239" s="52">
        <v>0</v>
      </c>
      <c r="U239" s="6">
        <v>0</v>
      </c>
      <c r="V239" s="6">
        <v>0</v>
      </c>
      <c r="W239" s="6">
        <v>0</v>
      </c>
      <c r="X239" s="6">
        <v>0</v>
      </c>
      <c r="Y239" s="14">
        <v>0</v>
      </c>
      <c r="Z239" s="63"/>
      <c r="AA239" s="54">
        <v>0</v>
      </c>
      <c r="AB239" s="9">
        <v>0</v>
      </c>
      <c r="AC239" s="91"/>
      <c r="AD239" s="52">
        <v>0</v>
      </c>
      <c r="AE239" s="6">
        <v>0</v>
      </c>
      <c r="AF239" s="6">
        <v>0</v>
      </c>
      <c r="AG239" s="6">
        <v>0</v>
      </c>
      <c r="AH239" s="64" t="s">
        <v>742</v>
      </c>
      <c r="AI239" s="91"/>
      <c r="AJ239" s="24"/>
      <c r="AK239" s="91"/>
      <c r="AL239" s="52">
        <v>0</v>
      </c>
      <c r="AM239" s="6">
        <v>0</v>
      </c>
      <c r="AN239" s="6">
        <v>0</v>
      </c>
      <c r="AO239" s="6">
        <v>0</v>
      </c>
      <c r="AP239" s="6">
        <v>0</v>
      </c>
      <c r="AQ239" s="14">
        <v>0</v>
      </c>
      <c r="AR239" s="37"/>
      <c r="AS239" s="133"/>
      <c r="AT239" s="34">
        <v>0</v>
      </c>
      <c r="AU239" s="34">
        <v>0</v>
      </c>
      <c r="AW239" s="137"/>
      <c r="BC239" s="34">
        <v>0</v>
      </c>
    </row>
    <row r="240" spans="1:55" s="16" customFormat="1" ht="38.25">
      <c r="A240" s="57" t="s">
        <v>252</v>
      </c>
      <c r="B240" s="25">
        <v>200709700</v>
      </c>
      <c r="C240" s="1" t="s">
        <v>1936</v>
      </c>
      <c r="D240" s="1" t="s">
        <v>1937</v>
      </c>
      <c r="E240" s="58" t="s">
        <v>2504</v>
      </c>
      <c r="F240" s="36" t="s">
        <v>871</v>
      </c>
      <c r="G240" s="1" t="s">
        <v>934</v>
      </c>
      <c r="H240" s="1" t="s">
        <v>1615</v>
      </c>
      <c r="I240" s="1" t="s">
        <v>897</v>
      </c>
      <c r="J240" s="6">
        <v>30000</v>
      </c>
      <c r="K240" s="6">
        <v>160000</v>
      </c>
      <c r="L240" s="6">
        <v>5000</v>
      </c>
      <c r="M240" s="1" t="s">
        <v>2324</v>
      </c>
      <c r="N240" s="6">
        <v>0</v>
      </c>
      <c r="O240" s="6">
        <v>0</v>
      </c>
      <c r="P240" s="17">
        <v>2.2</v>
      </c>
      <c r="Q240" s="59" t="s">
        <v>67</v>
      </c>
      <c r="R240" s="61">
        <v>0</v>
      </c>
      <c r="S240" s="63"/>
      <c r="T240" s="52">
        <v>0</v>
      </c>
      <c r="U240" s="6">
        <v>0</v>
      </c>
      <c r="V240" s="6">
        <v>0</v>
      </c>
      <c r="W240" s="6">
        <v>0</v>
      </c>
      <c r="X240" s="6">
        <v>0</v>
      </c>
      <c r="Y240" s="14">
        <v>0</v>
      </c>
      <c r="Z240" s="63"/>
      <c r="AA240" s="54">
        <v>0</v>
      </c>
      <c r="AB240" s="9">
        <v>0</v>
      </c>
      <c r="AC240" s="91"/>
      <c r="AD240" s="52">
        <v>0</v>
      </c>
      <c r="AE240" s="6">
        <v>0</v>
      </c>
      <c r="AF240" s="6">
        <v>0</v>
      </c>
      <c r="AG240" s="6">
        <v>0</v>
      </c>
      <c r="AH240" s="64" t="s">
        <v>742</v>
      </c>
      <c r="AI240" s="91"/>
      <c r="AJ240" s="24"/>
      <c r="AK240" s="91"/>
      <c r="AL240" s="52">
        <v>0</v>
      </c>
      <c r="AM240" s="6">
        <v>0</v>
      </c>
      <c r="AN240" s="6">
        <v>0</v>
      </c>
      <c r="AO240" s="6">
        <v>0</v>
      </c>
      <c r="AP240" s="6">
        <v>0</v>
      </c>
      <c r="AQ240" s="14">
        <v>0</v>
      </c>
      <c r="AR240" s="37"/>
      <c r="AS240" s="133"/>
      <c r="AT240" s="34">
        <v>0</v>
      </c>
      <c r="AU240" s="34">
        <v>0</v>
      </c>
      <c r="AW240" s="137"/>
      <c r="BC240" s="34">
        <v>0</v>
      </c>
    </row>
    <row r="241" spans="1:55" s="16" customFormat="1" ht="38.25">
      <c r="A241" s="57" t="s">
        <v>256</v>
      </c>
      <c r="B241" s="25">
        <v>199405900</v>
      </c>
      <c r="C241" s="1" t="s">
        <v>1903</v>
      </c>
      <c r="D241" s="1" t="s">
        <v>1904</v>
      </c>
      <c r="E241" s="58" t="s">
        <v>209</v>
      </c>
      <c r="F241" s="36" t="s">
        <v>1861</v>
      </c>
      <c r="G241" s="1" t="s">
        <v>1148</v>
      </c>
      <c r="H241" s="1" t="s">
        <v>1615</v>
      </c>
      <c r="I241" s="1" t="s">
        <v>1862</v>
      </c>
      <c r="J241" s="6">
        <v>177000</v>
      </c>
      <c r="K241" s="6">
        <v>177000</v>
      </c>
      <c r="L241" s="6">
        <v>177000</v>
      </c>
      <c r="M241" s="1" t="s">
        <v>2324</v>
      </c>
      <c r="N241" s="6">
        <v>0</v>
      </c>
      <c r="O241" s="6">
        <v>135000</v>
      </c>
      <c r="P241" s="17">
        <v>2.2</v>
      </c>
      <c r="Q241" s="59" t="s">
        <v>2323</v>
      </c>
      <c r="R241" s="61">
        <v>135000</v>
      </c>
      <c r="S241" s="63"/>
      <c r="T241" s="52">
        <v>100000</v>
      </c>
      <c r="U241" s="6">
        <v>0</v>
      </c>
      <c r="V241" s="6">
        <v>0</v>
      </c>
      <c r="W241" s="6">
        <v>0</v>
      </c>
      <c r="X241" s="6">
        <v>0</v>
      </c>
      <c r="Y241" s="14">
        <v>0</v>
      </c>
      <c r="Z241" s="63"/>
      <c r="AA241" s="52">
        <v>100000</v>
      </c>
      <c r="AB241" s="9">
        <v>0</v>
      </c>
      <c r="AC241" s="91"/>
      <c r="AD241" s="52">
        <v>0</v>
      </c>
      <c r="AE241" s="6">
        <v>0</v>
      </c>
      <c r="AF241" s="6">
        <v>0</v>
      </c>
      <c r="AG241" s="6">
        <v>0</v>
      </c>
      <c r="AH241" s="64" t="s">
        <v>2592</v>
      </c>
      <c r="AI241" s="91"/>
      <c r="AJ241" s="24"/>
      <c r="AK241" s="91"/>
      <c r="AL241" s="52">
        <v>0</v>
      </c>
      <c r="AM241" s="6">
        <v>0</v>
      </c>
      <c r="AN241" s="6">
        <v>0</v>
      </c>
      <c r="AO241" s="6">
        <v>0</v>
      </c>
      <c r="AP241" s="6">
        <v>0</v>
      </c>
      <c r="AQ241" s="14">
        <v>0</v>
      </c>
      <c r="AR241" s="37"/>
      <c r="AS241" s="133"/>
      <c r="AT241" s="34">
        <v>0</v>
      </c>
      <c r="AU241" s="34">
        <v>0</v>
      </c>
      <c r="AW241" s="137"/>
      <c r="BC241" s="34">
        <v>0</v>
      </c>
    </row>
    <row r="242" spans="1:55" s="16" customFormat="1" ht="38.25">
      <c r="A242" s="57" t="s">
        <v>252</v>
      </c>
      <c r="B242" s="25">
        <v>200704400</v>
      </c>
      <c r="C242" s="1" t="s">
        <v>533</v>
      </c>
      <c r="D242" s="1" t="s">
        <v>534</v>
      </c>
      <c r="E242" s="58" t="s">
        <v>212</v>
      </c>
      <c r="F242" s="36" t="s">
        <v>1784</v>
      </c>
      <c r="G242" s="1" t="s">
        <v>377</v>
      </c>
      <c r="H242" s="1" t="s">
        <v>1620</v>
      </c>
      <c r="I242" s="1" t="s">
        <v>897</v>
      </c>
      <c r="J242" s="6">
        <v>52617.41</v>
      </c>
      <c r="K242" s="6">
        <v>32817.41</v>
      </c>
      <c r="L242" s="6">
        <v>15817.18</v>
      </c>
      <c r="M242" s="1" t="s">
        <v>1618</v>
      </c>
      <c r="N242" s="6">
        <v>0</v>
      </c>
      <c r="O242" s="6">
        <v>0</v>
      </c>
      <c r="P242" s="17">
        <v>1</v>
      </c>
      <c r="Q242" s="59" t="s">
        <v>383</v>
      </c>
      <c r="R242" s="61">
        <v>0</v>
      </c>
      <c r="S242" s="63"/>
      <c r="T242" s="52">
        <v>0</v>
      </c>
      <c r="U242" s="6">
        <v>0</v>
      </c>
      <c r="V242" s="6">
        <v>0</v>
      </c>
      <c r="W242" s="6">
        <v>0</v>
      </c>
      <c r="X242" s="6">
        <v>0</v>
      </c>
      <c r="Y242" s="14">
        <v>0</v>
      </c>
      <c r="Z242" s="63"/>
      <c r="AA242" s="54">
        <v>0</v>
      </c>
      <c r="AB242" s="9">
        <v>0</v>
      </c>
      <c r="AC242" s="91"/>
      <c r="AD242" s="52">
        <v>0</v>
      </c>
      <c r="AE242" s="6">
        <v>0</v>
      </c>
      <c r="AF242" s="6">
        <v>0</v>
      </c>
      <c r="AG242" s="6">
        <v>0</v>
      </c>
      <c r="AH242" s="64" t="s">
        <v>742</v>
      </c>
      <c r="AI242" s="91"/>
      <c r="AJ242" s="24"/>
      <c r="AK242" s="91"/>
      <c r="AL242" s="52">
        <v>0</v>
      </c>
      <c r="AM242" s="6">
        <v>0</v>
      </c>
      <c r="AN242" s="6">
        <v>0</v>
      </c>
      <c r="AO242" s="6">
        <v>0</v>
      </c>
      <c r="AP242" s="6">
        <v>0</v>
      </c>
      <c r="AQ242" s="14">
        <v>0</v>
      </c>
      <c r="AR242" s="37"/>
      <c r="AS242" s="133"/>
      <c r="AT242" s="34">
        <v>0</v>
      </c>
      <c r="AU242" s="34">
        <v>0</v>
      </c>
      <c r="AW242" s="137"/>
      <c r="BC242" s="34">
        <v>0</v>
      </c>
    </row>
    <row r="243" spans="1:55" s="16" customFormat="1" ht="38.25">
      <c r="A243" s="57" t="s">
        <v>254</v>
      </c>
      <c r="B243" s="25">
        <v>200734400</v>
      </c>
      <c r="C243" s="1" t="s">
        <v>448</v>
      </c>
      <c r="D243" s="1" t="s">
        <v>449</v>
      </c>
      <c r="E243" s="58" t="s">
        <v>2504</v>
      </c>
      <c r="F243" s="36" t="s">
        <v>1853</v>
      </c>
      <c r="G243" s="1" t="s">
        <v>575</v>
      </c>
      <c r="H243" s="1" t="s">
        <v>1615</v>
      </c>
      <c r="I243" s="1" t="s">
        <v>897</v>
      </c>
      <c r="J243" s="6">
        <v>111625</v>
      </c>
      <c r="K243" s="6">
        <v>105625</v>
      </c>
      <c r="L243" s="6">
        <v>182182</v>
      </c>
      <c r="M243" s="1" t="s">
        <v>1618</v>
      </c>
      <c r="N243" s="40">
        <v>0</v>
      </c>
      <c r="O243" s="40">
        <v>0</v>
      </c>
      <c r="P243" s="17">
        <v>3</v>
      </c>
      <c r="Q243" s="59" t="s">
        <v>2122</v>
      </c>
      <c r="R243" s="61">
        <v>0</v>
      </c>
      <c r="S243" s="63"/>
      <c r="T243" s="52">
        <v>0</v>
      </c>
      <c r="U243" s="6">
        <v>0</v>
      </c>
      <c r="V243" s="6">
        <v>0</v>
      </c>
      <c r="W243" s="6">
        <v>0</v>
      </c>
      <c r="X243" s="6">
        <v>0</v>
      </c>
      <c r="Y243" s="14">
        <v>0</v>
      </c>
      <c r="Z243" s="63"/>
      <c r="AA243" s="54">
        <v>0</v>
      </c>
      <c r="AB243" s="9">
        <v>0</v>
      </c>
      <c r="AC243" s="91"/>
      <c r="AD243" s="52">
        <v>0</v>
      </c>
      <c r="AE243" s="6">
        <v>0</v>
      </c>
      <c r="AF243" s="6">
        <v>0</v>
      </c>
      <c r="AG243" s="6">
        <v>0</v>
      </c>
      <c r="AH243" s="64" t="s">
        <v>2253</v>
      </c>
      <c r="AI243" s="91"/>
      <c r="AJ243" s="24"/>
      <c r="AK243" s="91"/>
      <c r="AL243" s="52">
        <v>0</v>
      </c>
      <c r="AM243" s="6">
        <v>0</v>
      </c>
      <c r="AN243" s="6">
        <v>0</v>
      </c>
      <c r="AO243" s="6">
        <v>0</v>
      </c>
      <c r="AP243" s="6">
        <v>0</v>
      </c>
      <c r="AQ243" s="14">
        <v>0</v>
      </c>
      <c r="AR243" s="37"/>
      <c r="AS243" s="133"/>
      <c r="AT243" s="34">
        <v>0</v>
      </c>
      <c r="AU243" s="34">
        <v>0</v>
      </c>
      <c r="AW243" s="137"/>
      <c r="BC243" s="34">
        <v>0</v>
      </c>
    </row>
    <row r="244" spans="1:55" s="16" customFormat="1" ht="38.25">
      <c r="A244" s="57" t="s">
        <v>252</v>
      </c>
      <c r="B244" s="25">
        <v>200718100</v>
      </c>
      <c r="C244" s="1" t="s">
        <v>1508</v>
      </c>
      <c r="D244" s="1" t="s">
        <v>1509</v>
      </c>
      <c r="E244" s="58" t="s">
        <v>206</v>
      </c>
      <c r="F244" s="36" t="s">
        <v>1857</v>
      </c>
      <c r="G244" s="1" t="s">
        <v>922</v>
      </c>
      <c r="H244" s="1" t="s">
        <v>1615</v>
      </c>
      <c r="I244" s="1" t="s">
        <v>897</v>
      </c>
      <c r="J244" s="6">
        <v>782500</v>
      </c>
      <c r="K244" s="6">
        <v>782500</v>
      </c>
      <c r="L244" s="6">
        <v>22793</v>
      </c>
      <c r="M244" s="1" t="s">
        <v>1618</v>
      </c>
      <c r="N244" s="6">
        <v>0</v>
      </c>
      <c r="O244" s="6">
        <v>0</v>
      </c>
      <c r="P244" s="17">
        <v>1</v>
      </c>
      <c r="Q244" s="59" t="s">
        <v>1985</v>
      </c>
      <c r="R244" s="61">
        <v>0</v>
      </c>
      <c r="S244" s="63"/>
      <c r="T244" s="52">
        <v>0</v>
      </c>
      <c r="U244" s="6">
        <v>0</v>
      </c>
      <c r="V244" s="6">
        <v>0</v>
      </c>
      <c r="W244" s="6">
        <v>0</v>
      </c>
      <c r="X244" s="6">
        <v>0</v>
      </c>
      <c r="Y244" s="14">
        <v>0</v>
      </c>
      <c r="Z244" s="63"/>
      <c r="AA244" s="54">
        <v>0</v>
      </c>
      <c r="AB244" s="9">
        <v>0</v>
      </c>
      <c r="AC244" s="91"/>
      <c r="AD244" s="52">
        <v>0</v>
      </c>
      <c r="AE244" s="6">
        <v>0</v>
      </c>
      <c r="AF244" s="6">
        <v>0</v>
      </c>
      <c r="AG244" s="6">
        <v>0</v>
      </c>
      <c r="AH244" s="64" t="s">
        <v>742</v>
      </c>
      <c r="AI244" s="91"/>
      <c r="AJ244" s="24"/>
      <c r="AK244" s="91"/>
      <c r="AL244" s="52">
        <v>0</v>
      </c>
      <c r="AM244" s="6">
        <v>0</v>
      </c>
      <c r="AN244" s="6">
        <v>0</v>
      </c>
      <c r="AO244" s="6">
        <v>0</v>
      </c>
      <c r="AP244" s="6">
        <v>0</v>
      </c>
      <c r="AQ244" s="14">
        <v>0</v>
      </c>
      <c r="AR244" s="37"/>
      <c r="AS244" s="133"/>
      <c r="AT244" s="34">
        <v>0</v>
      </c>
      <c r="AU244" s="34">
        <v>0</v>
      </c>
      <c r="AW244" s="137"/>
      <c r="BC244" s="34">
        <v>0</v>
      </c>
    </row>
    <row r="245" spans="1:55" s="16" customFormat="1" ht="89.25">
      <c r="A245" s="57" t="s">
        <v>253</v>
      </c>
      <c r="B245" s="25">
        <v>200715400</v>
      </c>
      <c r="C245" s="1" t="s">
        <v>1625</v>
      </c>
      <c r="D245" s="1" t="s">
        <v>1520</v>
      </c>
      <c r="E245" s="58" t="s">
        <v>520</v>
      </c>
      <c r="F245" s="36" t="s">
        <v>48</v>
      </c>
      <c r="G245" s="1" t="s">
        <v>717</v>
      </c>
      <c r="H245" s="1" t="s">
        <v>62</v>
      </c>
      <c r="I245" s="1" t="s">
        <v>897</v>
      </c>
      <c r="J245" s="6">
        <v>125000</v>
      </c>
      <c r="K245" s="6">
        <v>125000</v>
      </c>
      <c r="L245" s="6">
        <v>125000</v>
      </c>
      <c r="M245" s="1" t="s">
        <v>1618</v>
      </c>
      <c r="N245" s="6">
        <v>0</v>
      </c>
      <c r="O245" s="6">
        <v>0</v>
      </c>
      <c r="P245" s="17">
        <v>3</v>
      </c>
      <c r="Q245" s="59" t="s">
        <v>1269</v>
      </c>
      <c r="R245" s="61">
        <v>0</v>
      </c>
      <c r="S245" s="63"/>
      <c r="T245" s="52">
        <v>0</v>
      </c>
      <c r="U245" s="6">
        <v>0</v>
      </c>
      <c r="V245" s="6">
        <v>0</v>
      </c>
      <c r="W245" s="6">
        <v>0</v>
      </c>
      <c r="X245" s="6">
        <v>0</v>
      </c>
      <c r="Y245" s="14">
        <v>0</v>
      </c>
      <c r="Z245" s="63"/>
      <c r="AA245" s="54">
        <v>0</v>
      </c>
      <c r="AB245" s="9">
        <v>0</v>
      </c>
      <c r="AC245" s="91"/>
      <c r="AD245" s="52">
        <v>0</v>
      </c>
      <c r="AE245" s="6">
        <v>0</v>
      </c>
      <c r="AF245" s="6">
        <v>0</v>
      </c>
      <c r="AG245" s="6">
        <v>0</v>
      </c>
      <c r="AH245" s="64" t="s">
        <v>2253</v>
      </c>
      <c r="AI245" s="91"/>
      <c r="AJ245" s="24"/>
      <c r="AK245" s="91"/>
      <c r="AL245" s="52">
        <v>0</v>
      </c>
      <c r="AM245" s="6">
        <v>0</v>
      </c>
      <c r="AN245" s="6">
        <v>0</v>
      </c>
      <c r="AO245" s="6">
        <v>0</v>
      </c>
      <c r="AP245" s="6">
        <v>0</v>
      </c>
      <c r="AQ245" s="14">
        <v>0</v>
      </c>
      <c r="AR245" s="37"/>
      <c r="AS245" s="133"/>
      <c r="AT245" s="34">
        <v>0</v>
      </c>
      <c r="AU245" s="34">
        <v>0</v>
      </c>
      <c r="AW245" s="137"/>
      <c r="BC245" s="34">
        <v>0</v>
      </c>
    </row>
    <row r="246" spans="1:55" s="16" customFormat="1" ht="76.5">
      <c r="A246" s="57" t="s">
        <v>252</v>
      </c>
      <c r="B246" s="25">
        <v>200721700</v>
      </c>
      <c r="C246" s="1" t="s">
        <v>1533</v>
      </c>
      <c r="D246" s="1" t="s">
        <v>1534</v>
      </c>
      <c r="E246" s="58" t="s">
        <v>209</v>
      </c>
      <c r="F246" s="36" t="s">
        <v>2004</v>
      </c>
      <c r="G246" s="1" t="s">
        <v>1644</v>
      </c>
      <c r="H246" s="1" t="s">
        <v>1615</v>
      </c>
      <c r="I246" s="17" t="s">
        <v>1616</v>
      </c>
      <c r="J246" s="6">
        <v>182725</v>
      </c>
      <c r="K246" s="6">
        <v>182725</v>
      </c>
      <c r="L246" s="6">
        <v>182725</v>
      </c>
      <c r="M246" s="1" t="s">
        <v>1844</v>
      </c>
      <c r="N246" s="6">
        <v>0</v>
      </c>
      <c r="O246" s="6">
        <v>0</v>
      </c>
      <c r="P246" s="17">
        <v>1</v>
      </c>
      <c r="Q246" s="59" t="s">
        <v>2388</v>
      </c>
      <c r="R246" s="61">
        <v>0</v>
      </c>
      <c r="S246" s="63"/>
      <c r="T246" s="52">
        <v>182725</v>
      </c>
      <c r="U246" s="6">
        <v>182725</v>
      </c>
      <c r="V246" s="6">
        <v>182725</v>
      </c>
      <c r="W246" s="6">
        <v>0</v>
      </c>
      <c r="X246" s="6">
        <v>0</v>
      </c>
      <c r="Y246" s="14">
        <v>0</v>
      </c>
      <c r="Z246" s="63"/>
      <c r="AA246" s="52">
        <v>182725</v>
      </c>
      <c r="AB246" s="9">
        <v>0</v>
      </c>
      <c r="AC246" s="91"/>
      <c r="AD246" s="52">
        <v>182725</v>
      </c>
      <c r="AE246" s="6">
        <v>182725</v>
      </c>
      <c r="AF246" s="6">
        <v>0</v>
      </c>
      <c r="AG246" s="6">
        <v>0</v>
      </c>
      <c r="AH246" s="64" t="s">
        <v>1770</v>
      </c>
      <c r="AI246" s="91"/>
      <c r="AJ246" s="24"/>
      <c r="AK246" s="91"/>
      <c r="AL246" s="52">
        <v>182725</v>
      </c>
      <c r="AM246" s="6">
        <v>182725</v>
      </c>
      <c r="AN246" s="6">
        <v>182725</v>
      </c>
      <c r="AO246" s="6">
        <v>0</v>
      </c>
      <c r="AP246" s="6">
        <v>0</v>
      </c>
      <c r="AQ246" s="14">
        <v>0</v>
      </c>
      <c r="AR246" s="37" t="s">
        <v>2389</v>
      </c>
      <c r="AS246" s="133"/>
      <c r="AT246" s="34">
        <v>0</v>
      </c>
      <c r="AU246" s="34">
        <v>0</v>
      </c>
      <c r="AW246" s="137"/>
      <c r="BC246" s="34">
        <v>0</v>
      </c>
    </row>
    <row r="247" spans="1:55" s="16" customFormat="1" ht="114.75">
      <c r="A247" s="57" t="s">
        <v>252</v>
      </c>
      <c r="B247" s="25">
        <v>200733000</v>
      </c>
      <c r="C247" s="1" t="s">
        <v>478</v>
      </c>
      <c r="D247" s="1" t="s">
        <v>479</v>
      </c>
      <c r="E247" s="58" t="s">
        <v>209</v>
      </c>
      <c r="F247" s="36" t="s">
        <v>2004</v>
      </c>
      <c r="G247" s="1" t="s">
        <v>957</v>
      </c>
      <c r="H247" s="1" t="s">
        <v>1615</v>
      </c>
      <c r="I247" s="1" t="s">
        <v>1344</v>
      </c>
      <c r="J247" s="6">
        <v>362084</v>
      </c>
      <c r="K247" s="6">
        <v>362083</v>
      </c>
      <c r="L247" s="6">
        <v>362333</v>
      </c>
      <c r="M247" s="1" t="s">
        <v>2324</v>
      </c>
      <c r="N247" s="40">
        <v>0</v>
      </c>
      <c r="O247" s="40">
        <v>0</v>
      </c>
      <c r="P247" s="17">
        <v>1</v>
      </c>
      <c r="Q247" s="59" t="s">
        <v>2395</v>
      </c>
      <c r="R247" s="61">
        <v>0</v>
      </c>
      <c r="S247" s="63"/>
      <c r="T247" s="52">
        <v>0</v>
      </c>
      <c r="U247" s="6">
        <v>0</v>
      </c>
      <c r="V247" s="6">
        <v>0</v>
      </c>
      <c r="W247" s="6">
        <v>0</v>
      </c>
      <c r="X247" s="6">
        <v>0</v>
      </c>
      <c r="Y247" s="14">
        <v>0</v>
      </c>
      <c r="Z247" s="63"/>
      <c r="AA247" s="54">
        <v>0</v>
      </c>
      <c r="AB247" s="9">
        <v>0</v>
      </c>
      <c r="AC247" s="91"/>
      <c r="AD247" s="52">
        <v>0</v>
      </c>
      <c r="AE247" s="6">
        <v>0</v>
      </c>
      <c r="AF247" s="6">
        <v>0</v>
      </c>
      <c r="AG247" s="6">
        <v>0</v>
      </c>
      <c r="AH247" s="64" t="s">
        <v>1399</v>
      </c>
      <c r="AI247" s="91"/>
      <c r="AJ247" s="24"/>
      <c r="AK247" s="91"/>
      <c r="AL247" s="52">
        <v>0</v>
      </c>
      <c r="AM247" s="6">
        <v>0</v>
      </c>
      <c r="AN247" s="6">
        <v>0</v>
      </c>
      <c r="AO247" s="6">
        <v>0</v>
      </c>
      <c r="AP247" s="6">
        <v>1086500</v>
      </c>
      <c r="AQ247" s="14">
        <v>0</v>
      </c>
      <c r="AR247" s="37" t="s">
        <v>2396</v>
      </c>
      <c r="AS247" s="133"/>
      <c r="AT247" s="34">
        <v>0</v>
      </c>
      <c r="AU247" s="34">
        <v>0</v>
      </c>
      <c r="AW247" s="137"/>
      <c r="BC247" s="34">
        <v>0</v>
      </c>
    </row>
    <row r="248" spans="1:55" s="16" customFormat="1" ht="114.75">
      <c r="A248" s="57" t="s">
        <v>252</v>
      </c>
      <c r="B248" s="25">
        <v>200707700</v>
      </c>
      <c r="C248" s="1" t="s">
        <v>1927</v>
      </c>
      <c r="D248" s="1" t="s">
        <v>1928</v>
      </c>
      <c r="E248" s="58" t="s">
        <v>1487</v>
      </c>
      <c r="F248" s="36" t="s">
        <v>51</v>
      </c>
      <c r="G248" s="1" t="s">
        <v>1657</v>
      </c>
      <c r="H248" s="1" t="s">
        <v>1615</v>
      </c>
      <c r="I248" s="17" t="s">
        <v>1525</v>
      </c>
      <c r="J248" s="6">
        <v>345000</v>
      </c>
      <c r="K248" s="6">
        <v>2351000</v>
      </c>
      <c r="L248" s="6">
        <v>56000</v>
      </c>
      <c r="M248" s="1" t="s">
        <v>1844</v>
      </c>
      <c r="N248" s="6">
        <v>0</v>
      </c>
      <c r="O248" s="6">
        <v>0</v>
      </c>
      <c r="P248" s="17">
        <v>1</v>
      </c>
      <c r="Q248" s="59" t="s">
        <v>400</v>
      </c>
      <c r="R248" s="61">
        <v>0</v>
      </c>
      <c r="S248" s="63"/>
      <c r="T248" s="52">
        <v>345000</v>
      </c>
      <c r="U248" s="6">
        <v>2351000</v>
      </c>
      <c r="V248" s="6">
        <v>56000</v>
      </c>
      <c r="W248" s="6">
        <v>0</v>
      </c>
      <c r="X248" s="6">
        <v>0</v>
      </c>
      <c r="Y248" s="14">
        <v>0</v>
      </c>
      <c r="Z248" s="63"/>
      <c r="AA248" s="52">
        <v>345000</v>
      </c>
      <c r="AB248" s="9">
        <v>0</v>
      </c>
      <c r="AC248" s="91"/>
      <c r="AD248" s="52">
        <v>2351000</v>
      </c>
      <c r="AE248" s="6">
        <v>56000</v>
      </c>
      <c r="AF248" s="6">
        <v>0</v>
      </c>
      <c r="AG248" s="6">
        <v>0</v>
      </c>
      <c r="AH248" s="64" t="s">
        <v>692</v>
      </c>
      <c r="AI248" s="91"/>
      <c r="AJ248" s="24"/>
      <c r="AK248" s="91"/>
      <c r="AL248" s="52">
        <v>345000</v>
      </c>
      <c r="AM248" s="6">
        <v>2351000</v>
      </c>
      <c r="AN248" s="6">
        <v>56000</v>
      </c>
      <c r="AO248" s="6">
        <v>0</v>
      </c>
      <c r="AP248" s="6">
        <v>0</v>
      </c>
      <c r="AQ248" s="14">
        <v>0</v>
      </c>
      <c r="AR248" s="37" t="s">
        <v>2391</v>
      </c>
      <c r="AS248" s="133"/>
      <c r="AT248" s="34">
        <v>0</v>
      </c>
      <c r="AU248" s="34">
        <v>0</v>
      </c>
      <c r="AW248" s="137"/>
      <c r="BC248" s="34">
        <v>0</v>
      </c>
    </row>
    <row r="249" spans="1:55" s="16" customFormat="1" ht="89.25">
      <c r="A249" s="57" t="s">
        <v>252</v>
      </c>
      <c r="B249" s="25">
        <v>200203500</v>
      </c>
      <c r="C249" s="1" t="s">
        <v>2467</v>
      </c>
      <c r="D249" s="1" t="s">
        <v>2468</v>
      </c>
      <c r="E249" s="58" t="s">
        <v>209</v>
      </c>
      <c r="F249" s="36" t="s">
        <v>869</v>
      </c>
      <c r="G249" s="1" t="s">
        <v>485</v>
      </c>
      <c r="H249" s="1" t="s">
        <v>1615</v>
      </c>
      <c r="I249" s="1" t="s">
        <v>2326</v>
      </c>
      <c r="J249" s="6">
        <v>80221</v>
      </c>
      <c r="K249" s="6">
        <v>84806</v>
      </c>
      <c r="L249" s="6">
        <v>91839</v>
      </c>
      <c r="M249" s="1" t="s">
        <v>2328</v>
      </c>
      <c r="N249" s="40">
        <v>0</v>
      </c>
      <c r="O249" s="6">
        <v>79657</v>
      </c>
      <c r="P249" s="17">
        <v>2.1</v>
      </c>
      <c r="Q249" s="59" t="s">
        <v>2409</v>
      </c>
      <c r="R249" s="61">
        <v>79657</v>
      </c>
      <c r="S249" s="63"/>
      <c r="T249" s="52">
        <v>64177</v>
      </c>
      <c r="U249" s="6">
        <v>67845</v>
      </c>
      <c r="V249" s="6">
        <v>73471</v>
      </c>
      <c r="W249" s="6">
        <v>0</v>
      </c>
      <c r="X249" s="6">
        <v>0</v>
      </c>
      <c r="Y249" s="14">
        <v>0</v>
      </c>
      <c r="Z249" s="63"/>
      <c r="AA249" s="52">
        <v>64177</v>
      </c>
      <c r="AB249" s="9">
        <v>0</v>
      </c>
      <c r="AC249" s="91"/>
      <c r="AD249" s="52">
        <v>67845</v>
      </c>
      <c r="AE249" s="6">
        <v>73471</v>
      </c>
      <c r="AF249" s="6">
        <v>0</v>
      </c>
      <c r="AG249" s="6">
        <v>0</v>
      </c>
      <c r="AH249" s="64" t="s">
        <v>1385</v>
      </c>
      <c r="AI249" s="91"/>
      <c r="AJ249" s="24"/>
      <c r="AK249" s="91"/>
      <c r="AL249" s="52">
        <v>0</v>
      </c>
      <c r="AM249" s="6">
        <v>0</v>
      </c>
      <c r="AN249" s="6">
        <v>0</v>
      </c>
      <c r="AO249" s="6">
        <v>0</v>
      </c>
      <c r="AP249" s="6">
        <v>0</v>
      </c>
      <c r="AQ249" s="14">
        <v>0</v>
      </c>
      <c r="AR249" s="37"/>
      <c r="AS249" s="133"/>
      <c r="AT249" s="34">
        <v>0</v>
      </c>
      <c r="AU249" s="34">
        <v>0</v>
      </c>
      <c r="AW249" s="137"/>
      <c r="BC249" s="34">
        <v>0</v>
      </c>
    </row>
    <row r="250" spans="1:55" s="16" customFormat="1" ht="165.75">
      <c r="A250" s="57" t="s">
        <v>252</v>
      </c>
      <c r="B250" s="25">
        <v>199202601</v>
      </c>
      <c r="C250" s="1" t="s">
        <v>2348</v>
      </c>
      <c r="D250" s="1" t="s">
        <v>2349</v>
      </c>
      <c r="E250" s="58" t="s">
        <v>214</v>
      </c>
      <c r="F250" s="36" t="s">
        <v>1820</v>
      </c>
      <c r="G250" s="1" t="s">
        <v>656</v>
      </c>
      <c r="H250" s="1" t="s">
        <v>1615</v>
      </c>
      <c r="I250" s="1" t="s">
        <v>2381</v>
      </c>
      <c r="J250" s="6">
        <v>1346055</v>
      </c>
      <c r="K250" s="6">
        <v>1349369</v>
      </c>
      <c r="L250" s="6">
        <v>1352869</v>
      </c>
      <c r="M250" s="1" t="s">
        <v>1844</v>
      </c>
      <c r="N250" s="6">
        <v>0</v>
      </c>
      <c r="O250" s="6">
        <v>1343166</v>
      </c>
      <c r="P250" s="17">
        <v>2.2</v>
      </c>
      <c r="Q250" s="59" t="s">
        <v>1742</v>
      </c>
      <c r="R250" s="61">
        <v>1343166</v>
      </c>
      <c r="S250" s="63"/>
      <c r="T250" s="52">
        <v>1554849</v>
      </c>
      <c r="U250" s="6">
        <v>1713849</v>
      </c>
      <c r="V250" s="6">
        <v>1683849</v>
      </c>
      <c r="W250" s="6">
        <v>66000</v>
      </c>
      <c r="X250" s="6">
        <v>950000</v>
      </c>
      <c r="Y250" s="14">
        <v>500000</v>
      </c>
      <c r="Z250" s="63"/>
      <c r="AA250" s="52">
        <v>1554849</v>
      </c>
      <c r="AB250" s="9">
        <v>66000</v>
      </c>
      <c r="AC250" s="91"/>
      <c r="AD250" s="52">
        <v>1713849</v>
      </c>
      <c r="AE250" s="6">
        <v>1683849</v>
      </c>
      <c r="AF250" s="6">
        <v>950000</v>
      </c>
      <c r="AG250" s="6">
        <v>500000</v>
      </c>
      <c r="AH250" s="64" t="s">
        <v>2148</v>
      </c>
      <c r="AI250" s="91"/>
      <c r="AJ250" s="24"/>
      <c r="AK250" s="91"/>
      <c r="AL250" s="52">
        <v>1183849</v>
      </c>
      <c r="AM250" s="6">
        <v>1183849</v>
      </c>
      <c r="AN250" s="6">
        <v>1183849</v>
      </c>
      <c r="AO250" s="6">
        <v>0</v>
      </c>
      <c r="AP250" s="6">
        <v>0</v>
      </c>
      <c r="AQ250" s="14">
        <v>0</v>
      </c>
      <c r="AR250" s="37" t="s">
        <v>1743</v>
      </c>
      <c r="AS250" s="133"/>
      <c r="AT250" s="34">
        <v>0</v>
      </c>
      <c r="AU250" s="34">
        <v>0</v>
      </c>
      <c r="AW250" s="137"/>
      <c r="BC250" s="34">
        <v>0</v>
      </c>
    </row>
    <row r="251" spans="1:55" s="16" customFormat="1" ht="51">
      <c r="A251" s="57" t="s">
        <v>252</v>
      </c>
      <c r="B251" s="25">
        <v>200709900</v>
      </c>
      <c r="C251" s="1" t="s">
        <v>1938</v>
      </c>
      <c r="D251" s="1" t="s">
        <v>95</v>
      </c>
      <c r="E251" s="58" t="s">
        <v>212</v>
      </c>
      <c r="F251" s="36" t="s">
        <v>874</v>
      </c>
      <c r="G251" s="1" t="s">
        <v>935</v>
      </c>
      <c r="H251" s="1" t="s">
        <v>1620</v>
      </c>
      <c r="I251" s="1" t="s">
        <v>897</v>
      </c>
      <c r="J251" s="6">
        <v>599826</v>
      </c>
      <c r="K251" s="6">
        <v>0</v>
      </c>
      <c r="L251" s="6">
        <v>0</v>
      </c>
      <c r="M251" s="1" t="s">
        <v>2328</v>
      </c>
      <c r="N251" s="6">
        <v>0</v>
      </c>
      <c r="O251" s="6">
        <v>0</v>
      </c>
      <c r="P251" s="17">
        <v>2.2</v>
      </c>
      <c r="Q251" s="59" t="s">
        <v>68</v>
      </c>
      <c r="R251" s="61">
        <v>0</v>
      </c>
      <c r="S251" s="63"/>
      <c r="T251" s="52">
        <v>0</v>
      </c>
      <c r="U251" s="6">
        <v>0</v>
      </c>
      <c r="V251" s="6">
        <v>0</v>
      </c>
      <c r="W251" s="6">
        <v>0</v>
      </c>
      <c r="X251" s="6">
        <v>0</v>
      </c>
      <c r="Y251" s="14">
        <v>0</v>
      </c>
      <c r="Z251" s="63"/>
      <c r="AA251" s="54">
        <v>0</v>
      </c>
      <c r="AB251" s="9">
        <v>0</v>
      </c>
      <c r="AC251" s="91"/>
      <c r="AD251" s="52">
        <v>0</v>
      </c>
      <c r="AE251" s="6">
        <v>0</v>
      </c>
      <c r="AF251" s="6">
        <v>0</v>
      </c>
      <c r="AG251" s="6">
        <v>0</v>
      </c>
      <c r="AH251" s="64" t="s">
        <v>742</v>
      </c>
      <c r="AI251" s="91"/>
      <c r="AJ251" s="24"/>
      <c r="AK251" s="91"/>
      <c r="AL251" s="52">
        <v>0</v>
      </c>
      <c r="AM251" s="6">
        <v>0</v>
      </c>
      <c r="AN251" s="6">
        <v>0</v>
      </c>
      <c r="AO251" s="6">
        <v>0</v>
      </c>
      <c r="AP251" s="6">
        <v>0</v>
      </c>
      <c r="AQ251" s="14">
        <v>0</v>
      </c>
      <c r="AR251" s="37"/>
      <c r="AS251" s="133"/>
      <c r="AT251" s="34">
        <v>0</v>
      </c>
      <c r="AU251" s="34">
        <v>0</v>
      </c>
      <c r="AW251" s="137"/>
      <c r="BC251" s="34">
        <v>0</v>
      </c>
    </row>
    <row r="252" spans="1:55" s="16" customFormat="1" ht="102">
      <c r="A252" s="57" t="s">
        <v>254</v>
      </c>
      <c r="B252" s="25">
        <v>198806500</v>
      </c>
      <c r="C252" s="1" t="s">
        <v>1685</v>
      </c>
      <c r="D252" s="1" t="s">
        <v>508</v>
      </c>
      <c r="E252" s="58" t="s">
        <v>1492</v>
      </c>
      <c r="F252" s="36" t="s">
        <v>1377</v>
      </c>
      <c r="G252" s="1" t="s">
        <v>1113</v>
      </c>
      <c r="H252" s="1" t="s">
        <v>1620</v>
      </c>
      <c r="I252" s="1" t="s">
        <v>1378</v>
      </c>
      <c r="J252" s="6">
        <v>1165360</v>
      </c>
      <c r="K252" s="6">
        <v>1169924</v>
      </c>
      <c r="L252" s="6">
        <v>1179198</v>
      </c>
      <c r="M252" s="1" t="s">
        <v>2324</v>
      </c>
      <c r="N252" s="6">
        <v>0</v>
      </c>
      <c r="O252" s="6">
        <v>951697</v>
      </c>
      <c r="P252" s="17">
        <v>3</v>
      </c>
      <c r="Q252" s="59" t="s">
        <v>2615</v>
      </c>
      <c r="R252" s="61">
        <v>951697</v>
      </c>
      <c r="S252" s="63"/>
      <c r="T252" s="52">
        <v>1142052</v>
      </c>
      <c r="U252" s="6">
        <v>982736</v>
      </c>
      <c r="V252" s="6">
        <v>966942</v>
      </c>
      <c r="W252" s="6">
        <v>0</v>
      </c>
      <c r="X252" s="6">
        <v>0</v>
      </c>
      <c r="Y252" s="14">
        <v>0</v>
      </c>
      <c r="Z252" s="63"/>
      <c r="AA252" s="52">
        <v>1142052</v>
      </c>
      <c r="AB252" s="9">
        <v>0</v>
      </c>
      <c r="AC252" s="91"/>
      <c r="AD252" s="52">
        <v>982736</v>
      </c>
      <c r="AE252" s="6">
        <v>966942</v>
      </c>
      <c r="AF252" s="6">
        <v>0</v>
      </c>
      <c r="AG252" s="6">
        <v>0</v>
      </c>
      <c r="AH252" s="64" t="s">
        <v>2043</v>
      </c>
      <c r="AI252" s="91"/>
      <c r="AJ252" s="24"/>
      <c r="AK252" s="91"/>
      <c r="AL252" s="52">
        <v>1142052</v>
      </c>
      <c r="AM252" s="6">
        <v>982736</v>
      </c>
      <c r="AN252" s="6">
        <v>966942</v>
      </c>
      <c r="AO252" s="6">
        <v>0</v>
      </c>
      <c r="AP252" s="6">
        <v>0</v>
      </c>
      <c r="AQ252" s="14">
        <v>0</v>
      </c>
      <c r="AR252" s="37"/>
      <c r="AS252" s="133"/>
      <c r="AT252" s="34">
        <v>0</v>
      </c>
      <c r="AU252" s="34">
        <v>0</v>
      </c>
      <c r="AW252" s="137"/>
      <c r="BC252" s="34">
        <v>0</v>
      </c>
    </row>
    <row r="253" spans="1:55" s="16" customFormat="1" ht="63.75">
      <c r="A253" s="57" t="s">
        <v>252</v>
      </c>
      <c r="B253" s="25">
        <v>199303501</v>
      </c>
      <c r="C253" s="1" t="s">
        <v>2351</v>
      </c>
      <c r="D253" s="1" t="s">
        <v>508</v>
      </c>
      <c r="E253" s="58" t="s">
        <v>206</v>
      </c>
      <c r="F253" s="36" t="s">
        <v>1857</v>
      </c>
      <c r="G253" s="1" t="s">
        <v>321</v>
      </c>
      <c r="H253" s="1" t="s">
        <v>1615</v>
      </c>
      <c r="I253" s="1" t="s">
        <v>1858</v>
      </c>
      <c r="J253" s="6">
        <v>104993</v>
      </c>
      <c r="K253" s="6">
        <v>107412</v>
      </c>
      <c r="L253" s="6">
        <v>56870</v>
      </c>
      <c r="M253" s="1" t="s">
        <v>2328</v>
      </c>
      <c r="N253" s="6">
        <v>0</v>
      </c>
      <c r="O253" s="6">
        <v>99570</v>
      </c>
      <c r="P253" s="17">
        <v>1</v>
      </c>
      <c r="Q253" s="59" t="s">
        <v>1859</v>
      </c>
      <c r="R253" s="61">
        <v>99570</v>
      </c>
      <c r="S253" s="63"/>
      <c r="T253" s="52">
        <v>79000</v>
      </c>
      <c r="U253" s="6">
        <v>0</v>
      </c>
      <c r="V253" s="6">
        <v>0</v>
      </c>
      <c r="W253" s="6">
        <v>0</v>
      </c>
      <c r="X253" s="6">
        <v>0</v>
      </c>
      <c r="Y253" s="14">
        <v>0</v>
      </c>
      <c r="Z253" s="63"/>
      <c r="AA253" s="52">
        <v>79000</v>
      </c>
      <c r="AB253" s="9">
        <v>0</v>
      </c>
      <c r="AC253" s="91"/>
      <c r="AD253" s="52">
        <v>0</v>
      </c>
      <c r="AE253" s="6">
        <v>0</v>
      </c>
      <c r="AF253" s="6">
        <v>0</v>
      </c>
      <c r="AG253" s="6">
        <v>0</v>
      </c>
      <c r="AH253" s="64" t="s">
        <v>1043</v>
      </c>
      <c r="AI253" s="91"/>
      <c r="AJ253" s="24"/>
      <c r="AK253" s="91"/>
      <c r="AL253" s="52">
        <v>0</v>
      </c>
      <c r="AM253" s="6">
        <v>0</v>
      </c>
      <c r="AN253" s="6">
        <v>0</v>
      </c>
      <c r="AO253" s="6">
        <v>0</v>
      </c>
      <c r="AP253" s="6">
        <v>0</v>
      </c>
      <c r="AQ253" s="14">
        <v>0</v>
      </c>
      <c r="AR253" s="37"/>
      <c r="AS253" s="133"/>
      <c r="AT253" s="34">
        <v>0</v>
      </c>
      <c r="AU253" s="34">
        <v>0</v>
      </c>
      <c r="AW253" s="137"/>
      <c r="BC253" s="34">
        <v>0</v>
      </c>
    </row>
    <row r="254" spans="1:55" s="16" customFormat="1" ht="63.75">
      <c r="A254" s="57" t="s">
        <v>252</v>
      </c>
      <c r="B254" s="25">
        <v>199401500</v>
      </c>
      <c r="C254" s="1" t="s">
        <v>2354</v>
      </c>
      <c r="D254" s="1" t="s">
        <v>508</v>
      </c>
      <c r="E254" s="58" t="s">
        <v>206</v>
      </c>
      <c r="F254" s="36" t="s">
        <v>1356</v>
      </c>
      <c r="G254" s="1" t="s">
        <v>86</v>
      </c>
      <c r="H254" s="1" t="s">
        <v>1615</v>
      </c>
      <c r="I254" s="1" t="s">
        <v>1862</v>
      </c>
      <c r="J254" s="6">
        <v>974740</v>
      </c>
      <c r="K254" s="6">
        <v>1015982</v>
      </c>
      <c r="L254" s="6">
        <v>998842</v>
      </c>
      <c r="M254" s="1" t="s">
        <v>2324</v>
      </c>
      <c r="N254" s="6">
        <v>0</v>
      </c>
      <c r="O254" s="6">
        <v>1000000</v>
      </c>
      <c r="P254" s="17">
        <v>3</v>
      </c>
      <c r="Q254" s="59" t="s">
        <v>2372</v>
      </c>
      <c r="R254" s="61">
        <v>1000000</v>
      </c>
      <c r="S254" s="63"/>
      <c r="T254" s="52">
        <v>200000</v>
      </c>
      <c r="U254" s="6">
        <v>200000</v>
      </c>
      <c r="V254" s="6">
        <v>200000</v>
      </c>
      <c r="W254" s="6">
        <v>0</v>
      </c>
      <c r="X254" s="6">
        <v>0</v>
      </c>
      <c r="Y254" s="14">
        <v>0</v>
      </c>
      <c r="Z254" s="63"/>
      <c r="AA254" s="53">
        <v>225000</v>
      </c>
      <c r="AB254" s="9">
        <v>0</v>
      </c>
      <c r="AC254" s="91"/>
      <c r="AD254" s="53">
        <v>300000</v>
      </c>
      <c r="AE254" s="18">
        <v>300000</v>
      </c>
      <c r="AF254" s="6">
        <v>0</v>
      </c>
      <c r="AG254" s="6">
        <v>0</v>
      </c>
      <c r="AH254" s="64" t="s">
        <v>846</v>
      </c>
      <c r="AI254" s="91"/>
      <c r="AJ254" s="24" t="s">
        <v>2419</v>
      </c>
      <c r="AK254" s="91"/>
      <c r="AL254" s="52">
        <v>0</v>
      </c>
      <c r="AM254" s="6">
        <v>0</v>
      </c>
      <c r="AN254" s="6">
        <v>0</v>
      </c>
      <c r="AO254" s="18">
        <v>0</v>
      </c>
      <c r="AP254" s="18">
        <v>0</v>
      </c>
      <c r="AQ254" s="44">
        <v>0</v>
      </c>
      <c r="AR254" s="37" t="s">
        <v>2369</v>
      </c>
      <c r="AS254" s="133"/>
      <c r="AT254" s="34">
        <v>0</v>
      </c>
      <c r="AU254" s="34">
        <v>0</v>
      </c>
      <c r="AW254" s="137"/>
      <c r="BC254" s="34">
        <v>0</v>
      </c>
    </row>
    <row r="255" spans="1:55" s="16" customFormat="1" ht="114.75">
      <c r="A255" s="57" t="s">
        <v>252</v>
      </c>
      <c r="B255" s="25">
        <v>199404700</v>
      </c>
      <c r="C255" s="1" t="s">
        <v>1416</v>
      </c>
      <c r="D255" s="1" t="s">
        <v>508</v>
      </c>
      <c r="E255" s="58" t="s">
        <v>212</v>
      </c>
      <c r="F255" s="36" t="s">
        <v>874</v>
      </c>
      <c r="G255" s="1" t="s">
        <v>1152</v>
      </c>
      <c r="H255" s="1" t="s">
        <v>1620</v>
      </c>
      <c r="I255" s="1" t="s">
        <v>1590</v>
      </c>
      <c r="J255" s="6">
        <v>944262</v>
      </c>
      <c r="K255" s="6">
        <v>980176</v>
      </c>
      <c r="L255" s="6">
        <v>975483</v>
      </c>
      <c r="M255" s="1" t="s">
        <v>2324</v>
      </c>
      <c r="N255" s="6">
        <v>0</v>
      </c>
      <c r="O255" s="6">
        <v>526511</v>
      </c>
      <c r="P255" s="17">
        <v>2.3</v>
      </c>
      <c r="Q255" s="59" t="s">
        <v>2477</v>
      </c>
      <c r="R255" s="61">
        <v>526511</v>
      </c>
      <c r="S255" s="63"/>
      <c r="T255" s="52">
        <v>944262</v>
      </c>
      <c r="U255" s="6">
        <v>944262</v>
      </c>
      <c r="V255" s="6">
        <v>944262</v>
      </c>
      <c r="W255" s="6">
        <v>0</v>
      </c>
      <c r="X255" s="6">
        <v>0</v>
      </c>
      <c r="Y255" s="14">
        <v>0</v>
      </c>
      <c r="Z255" s="63"/>
      <c r="AA255" s="52">
        <v>944262</v>
      </c>
      <c r="AB255" s="9">
        <v>0</v>
      </c>
      <c r="AC255" s="91"/>
      <c r="AD255" s="52">
        <v>944262</v>
      </c>
      <c r="AE255" s="6">
        <v>944262</v>
      </c>
      <c r="AF255" s="6">
        <v>0</v>
      </c>
      <c r="AG255" s="6">
        <v>0</v>
      </c>
      <c r="AH255" s="64"/>
      <c r="AI255" s="91"/>
      <c r="AJ255" s="24"/>
      <c r="AK255" s="91"/>
      <c r="AL255" s="52">
        <v>944262</v>
      </c>
      <c r="AM255" s="6">
        <v>980176</v>
      </c>
      <c r="AN255" s="6">
        <v>975483</v>
      </c>
      <c r="AO255" s="6">
        <v>0</v>
      </c>
      <c r="AP255" s="6">
        <v>0</v>
      </c>
      <c r="AQ255" s="14">
        <v>0</v>
      </c>
      <c r="AR255" s="37"/>
      <c r="AS255" s="133"/>
      <c r="AT255" s="34">
        <v>0</v>
      </c>
      <c r="AU255" s="34">
        <v>0</v>
      </c>
      <c r="AW255" s="137"/>
      <c r="BC255" s="34">
        <v>0</v>
      </c>
    </row>
    <row r="256" spans="1:55" s="16" customFormat="1" ht="102">
      <c r="A256" s="57" t="s">
        <v>253</v>
      </c>
      <c r="B256" s="25">
        <v>199505700</v>
      </c>
      <c r="C256" s="1" t="s">
        <v>2512</v>
      </c>
      <c r="D256" s="1" t="s">
        <v>508</v>
      </c>
      <c r="E256" s="58" t="s">
        <v>2513</v>
      </c>
      <c r="F256" s="36" t="s">
        <v>2495</v>
      </c>
      <c r="G256" s="1" t="s">
        <v>351</v>
      </c>
      <c r="H256" s="1" t="s">
        <v>62</v>
      </c>
      <c r="I256" s="1" t="s">
        <v>2381</v>
      </c>
      <c r="J256" s="6">
        <v>400738</v>
      </c>
      <c r="K256" s="6">
        <v>406360</v>
      </c>
      <c r="L256" s="6">
        <v>371961</v>
      </c>
      <c r="M256" s="1" t="s">
        <v>2324</v>
      </c>
      <c r="N256" s="6">
        <v>0</v>
      </c>
      <c r="O256" s="6">
        <v>444602</v>
      </c>
      <c r="P256" s="17">
        <v>1</v>
      </c>
      <c r="Q256" s="59" t="s">
        <v>1553</v>
      </c>
      <c r="R256" s="61">
        <v>444602</v>
      </c>
      <c r="S256" s="63"/>
      <c r="T256" s="52">
        <v>400738</v>
      </c>
      <c r="U256" s="6">
        <v>406360</v>
      </c>
      <c r="V256" s="6">
        <v>371961</v>
      </c>
      <c r="W256" s="6">
        <v>0</v>
      </c>
      <c r="X256" s="6">
        <v>0</v>
      </c>
      <c r="Y256" s="14">
        <v>0</v>
      </c>
      <c r="Z256" s="63"/>
      <c r="AA256" s="53">
        <v>645738</v>
      </c>
      <c r="AB256" s="93">
        <v>2500000</v>
      </c>
      <c r="AC256" s="91"/>
      <c r="AD256" s="52">
        <v>406360</v>
      </c>
      <c r="AE256" s="6">
        <v>371961</v>
      </c>
      <c r="AF256" s="18">
        <v>2500000</v>
      </c>
      <c r="AG256" s="18">
        <v>2500000</v>
      </c>
      <c r="AH256" s="64" t="s">
        <v>285</v>
      </c>
      <c r="AI256" s="91"/>
      <c r="AJ256" s="24" t="s">
        <v>2309</v>
      </c>
      <c r="AK256" s="91"/>
      <c r="AL256" s="52">
        <v>400738</v>
      </c>
      <c r="AM256" s="6">
        <v>406360</v>
      </c>
      <c r="AN256" s="6">
        <v>371961</v>
      </c>
      <c r="AO256" s="6">
        <v>0</v>
      </c>
      <c r="AP256" s="6">
        <v>0</v>
      </c>
      <c r="AQ256" s="14">
        <v>0</v>
      </c>
      <c r="AR256" s="37" t="s">
        <v>1979</v>
      </c>
      <c r="AS256" s="133"/>
      <c r="AT256" s="34">
        <v>0</v>
      </c>
      <c r="AU256" s="34">
        <v>0</v>
      </c>
      <c r="AW256" s="137"/>
      <c r="BC256" s="34">
        <v>0</v>
      </c>
    </row>
    <row r="257" spans="1:55" s="16" customFormat="1" ht="38.25">
      <c r="A257" s="57" t="s">
        <v>253</v>
      </c>
      <c r="B257" s="25">
        <v>199505701</v>
      </c>
      <c r="C257" s="1" t="s">
        <v>2512</v>
      </c>
      <c r="D257" s="1" t="s">
        <v>508</v>
      </c>
      <c r="E257" s="58" t="s">
        <v>518</v>
      </c>
      <c r="F257" s="36" t="s">
        <v>1989</v>
      </c>
      <c r="G257" s="1" t="s">
        <v>1456</v>
      </c>
      <c r="H257" s="1" t="s">
        <v>62</v>
      </c>
      <c r="I257" s="1" t="s">
        <v>2381</v>
      </c>
      <c r="J257" s="6">
        <v>21614</v>
      </c>
      <c r="K257" s="6">
        <v>21570</v>
      </c>
      <c r="L257" s="6">
        <v>22131</v>
      </c>
      <c r="M257" s="1" t="s">
        <v>2324</v>
      </c>
      <c r="N257" s="6">
        <v>0</v>
      </c>
      <c r="O257" s="6">
        <v>1500</v>
      </c>
      <c r="P257" s="17">
        <v>1</v>
      </c>
      <c r="Q257" s="59" t="s">
        <v>1980</v>
      </c>
      <c r="R257" s="61">
        <v>1500</v>
      </c>
      <c r="S257" s="63"/>
      <c r="T257" s="52">
        <v>21614</v>
      </c>
      <c r="U257" s="6">
        <v>21614</v>
      </c>
      <c r="V257" s="6">
        <v>21614</v>
      </c>
      <c r="W257" s="6">
        <v>0</v>
      </c>
      <c r="X257" s="6">
        <v>0</v>
      </c>
      <c r="Y257" s="14">
        <v>0</v>
      </c>
      <c r="Z257" s="63"/>
      <c r="AA257" s="52">
        <v>21614</v>
      </c>
      <c r="AB257" s="9">
        <v>0</v>
      </c>
      <c r="AC257" s="91"/>
      <c r="AD257" s="52">
        <v>21614</v>
      </c>
      <c r="AE257" s="6">
        <v>21614</v>
      </c>
      <c r="AF257" s="6">
        <v>0</v>
      </c>
      <c r="AG257" s="6">
        <v>0</v>
      </c>
      <c r="AH257" s="64" t="s">
        <v>285</v>
      </c>
      <c r="AI257" s="91"/>
      <c r="AJ257" s="24"/>
      <c r="AK257" s="91"/>
      <c r="AL257" s="52">
        <v>21614</v>
      </c>
      <c r="AM257" s="6">
        <v>21570</v>
      </c>
      <c r="AN257" s="6">
        <v>22131</v>
      </c>
      <c r="AO257" s="6">
        <v>0</v>
      </c>
      <c r="AP257" s="6">
        <v>0</v>
      </c>
      <c r="AQ257" s="14">
        <v>0</v>
      </c>
      <c r="AR257" s="37" t="s">
        <v>1979</v>
      </c>
      <c r="AS257" s="133"/>
      <c r="AT257" s="34">
        <v>0</v>
      </c>
      <c r="AU257" s="34">
        <v>0</v>
      </c>
      <c r="AW257" s="137"/>
      <c r="BC257" s="34">
        <v>0</v>
      </c>
    </row>
    <row r="258" spans="1:55" s="16" customFormat="1" ht="38.25">
      <c r="A258" s="57" t="s">
        <v>254</v>
      </c>
      <c r="B258" s="25">
        <v>199800200</v>
      </c>
      <c r="C258" s="1" t="s">
        <v>2150</v>
      </c>
      <c r="D258" s="1" t="s">
        <v>508</v>
      </c>
      <c r="E258" s="58" t="s">
        <v>518</v>
      </c>
      <c r="F258" s="36" t="s">
        <v>1848</v>
      </c>
      <c r="G258" s="1" t="s">
        <v>2093</v>
      </c>
      <c r="H258" s="1" t="s">
        <v>1620</v>
      </c>
      <c r="I258" s="1" t="s">
        <v>1858</v>
      </c>
      <c r="J258" s="6">
        <v>341520</v>
      </c>
      <c r="K258" s="6">
        <v>351766</v>
      </c>
      <c r="L258" s="6">
        <v>362320</v>
      </c>
      <c r="M258" s="1" t="s">
        <v>2324</v>
      </c>
      <c r="N258" s="6">
        <v>0</v>
      </c>
      <c r="O258" s="6">
        <v>320806</v>
      </c>
      <c r="P258" s="17">
        <v>2.3</v>
      </c>
      <c r="Q258" s="59" t="s">
        <v>1849</v>
      </c>
      <c r="R258" s="61">
        <v>320806</v>
      </c>
      <c r="S258" s="63"/>
      <c r="T258" s="52">
        <v>105000</v>
      </c>
      <c r="U258" s="6">
        <v>0</v>
      </c>
      <c r="V258" s="6">
        <v>0</v>
      </c>
      <c r="W258" s="6">
        <v>0</v>
      </c>
      <c r="X258" s="6">
        <v>0</v>
      </c>
      <c r="Y258" s="14">
        <v>0</v>
      </c>
      <c r="Z258" s="63"/>
      <c r="AA258" s="52">
        <v>105000</v>
      </c>
      <c r="AB258" s="9">
        <v>0</v>
      </c>
      <c r="AC258" s="91"/>
      <c r="AD258" s="52">
        <v>0</v>
      </c>
      <c r="AE258" s="6">
        <v>0</v>
      </c>
      <c r="AF258" s="6">
        <v>0</v>
      </c>
      <c r="AG258" s="6">
        <v>0</v>
      </c>
      <c r="AH258" s="64" t="s">
        <v>1669</v>
      </c>
      <c r="AI258" s="91"/>
      <c r="AJ258" s="24"/>
      <c r="AK258" s="91"/>
      <c r="AL258" s="52">
        <v>341520</v>
      </c>
      <c r="AM258" s="6">
        <v>351766</v>
      </c>
      <c r="AN258" s="6">
        <v>362320</v>
      </c>
      <c r="AO258" s="6">
        <v>0</v>
      </c>
      <c r="AP258" s="6">
        <v>0</v>
      </c>
      <c r="AQ258" s="14">
        <v>0</v>
      </c>
      <c r="AR258" s="37"/>
      <c r="AS258" s="133"/>
      <c r="AT258" s="34">
        <v>0</v>
      </c>
      <c r="AU258" s="34">
        <v>0</v>
      </c>
      <c r="AW258" s="137"/>
      <c r="BC258" s="34">
        <v>0</v>
      </c>
    </row>
    <row r="259" spans="1:55" s="16" customFormat="1" ht="51">
      <c r="A259" s="57" t="s">
        <v>254</v>
      </c>
      <c r="B259" s="25">
        <v>200002800</v>
      </c>
      <c r="C259" s="1" t="s">
        <v>1698</v>
      </c>
      <c r="D259" s="1" t="s">
        <v>508</v>
      </c>
      <c r="E259" s="58" t="s">
        <v>206</v>
      </c>
      <c r="F259" s="36" t="s">
        <v>1857</v>
      </c>
      <c r="G259" s="1" t="s">
        <v>765</v>
      </c>
      <c r="H259" s="1" t="s">
        <v>1615</v>
      </c>
      <c r="I259" s="1" t="s">
        <v>1839</v>
      </c>
      <c r="J259" s="6">
        <v>140365</v>
      </c>
      <c r="K259" s="6">
        <v>137932</v>
      </c>
      <c r="L259" s="6">
        <v>144829</v>
      </c>
      <c r="M259" s="1" t="s">
        <v>1623</v>
      </c>
      <c r="N259" s="6">
        <v>0</v>
      </c>
      <c r="O259" s="6">
        <v>82913</v>
      </c>
      <c r="P259" s="17">
        <v>2.3</v>
      </c>
      <c r="Q259" s="59" t="s">
        <v>1837</v>
      </c>
      <c r="R259" s="61">
        <v>82913</v>
      </c>
      <c r="S259" s="63"/>
      <c r="T259" s="52">
        <v>23643</v>
      </c>
      <c r="U259" s="6">
        <v>0</v>
      </c>
      <c r="V259" s="6">
        <v>0</v>
      </c>
      <c r="W259" s="6">
        <v>0</v>
      </c>
      <c r="X259" s="6">
        <v>0</v>
      </c>
      <c r="Y259" s="14">
        <v>0</v>
      </c>
      <c r="Z259" s="63"/>
      <c r="AA259" s="52">
        <v>23643</v>
      </c>
      <c r="AB259" s="9">
        <v>0</v>
      </c>
      <c r="AC259" s="91"/>
      <c r="AD259" s="52">
        <v>0</v>
      </c>
      <c r="AE259" s="6">
        <v>0</v>
      </c>
      <c r="AF259" s="6">
        <v>0</v>
      </c>
      <c r="AG259" s="6">
        <v>0</v>
      </c>
      <c r="AH259" s="64" t="s">
        <v>740</v>
      </c>
      <c r="AI259" s="91"/>
      <c r="AJ259" s="24"/>
      <c r="AK259" s="91"/>
      <c r="AL259" s="52">
        <v>0</v>
      </c>
      <c r="AM259" s="6">
        <v>0</v>
      </c>
      <c r="AN259" s="6">
        <v>0</v>
      </c>
      <c r="AO259" s="6">
        <v>0</v>
      </c>
      <c r="AP259" s="6">
        <v>0</v>
      </c>
      <c r="AQ259" s="14">
        <v>0</v>
      </c>
      <c r="AR259" s="37"/>
      <c r="AS259" s="133"/>
      <c r="AT259" s="34">
        <v>0</v>
      </c>
      <c r="AU259" s="34">
        <v>0</v>
      </c>
      <c r="AW259" s="137"/>
      <c r="BC259" s="34">
        <v>0</v>
      </c>
    </row>
    <row r="260" spans="1:55" s="16" customFormat="1" ht="76.5">
      <c r="A260" s="57" t="s">
        <v>252</v>
      </c>
      <c r="B260" s="25">
        <v>200700300</v>
      </c>
      <c r="C260" s="1" t="s">
        <v>1514</v>
      </c>
      <c r="D260" s="1" t="s">
        <v>508</v>
      </c>
      <c r="E260" s="58" t="s">
        <v>206</v>
      </c>
      <c r="F260" s="36" t="s">
        <v>1857</v>
      </c>
      <c r="G260" s="1" t="s">
        <v>1649</v>
      </c>
      <c r="H260" s="1" t="s">
        <v>1620</v>
      </c>
      <c r="I260" s="17" t="s">
        <v>1726</v>
      </c>
      <c r="J260" s="6">
        <v>405100</v>
      </c>
      <c r="K260" s="6">
        <v>1300600</v>
      </c>
      <c r="L260" s="6">
        <v>257100</v>
      </c>
      <c r="M260" s="1" t="s">
        <v>2324</v>
      </c>
      <c r="N260" s="6">
        <v>0</v>
      </c>
      <c r="O260" s="6">
        <v>0</v>
      </c>
      <c r="P260" s="17">
        <v>1</v>
      </c>
      <c r="Q260" s="59" t="s">
        <v>2145</v>
      </c>
      <c r="R260" s="61">
        <v>0</v>
      </c>
      <c r="S260" s="63"/>
      <c r="T260" s="52">
        <v>160000</v>
      </c>
      <c r="U260" s="6">
        <v>160000</v>
      </c>
      <c r="V260" s="6">
        <v>160000</v>
      </c>
      <c r="W260" s="6">
        <v>0</v>
      </c>
      <c r="X260" s="6">
        <v>0</v>
      </c>
      <c r="Y260" s="14">
        <v>0</v>
      </c>
      <c r="Z260" s="63"/>
      <c r="AA260" s="52">
        <v>160000</v>
      </c>
      <c r="AB260" s="9">
        <v>0</v>
      </c>
      <c r="AC260" s="91"/>
      <c r="AD260" s="52">
        <v>160000</v>
      </c>
      <c r="AE260" s="6">
        <v>160000</v>
      </c>
      <c r="AF260" s="6">
        <v>0</v>
      </c>
      <c r="AG260" s="6">
        <v>0</v>
      </c>
      <c r="AH260" s="64"/>
      <c r="AI260" s="91"/>
      <c r="AJ260" s="24"/>
      <c r="AK260" s="91"/>
      <c r="AL260" s="52">
        <v>160000</v>
      </c>
      <c r="AM260" s="6">
        <v>160000</v>
      </c>
      <c r="AN260" s="6">
        <v>160000</v>
      </c>
      <c r="AO260" s="6">
        <v>0</v>
      </c>
      <c r="AP260" s="6">
        <v>0</v>
      </c>
      <c r="AQ260" s="14">
        <v>0</v>
      </c>
      <c r="AR260" s="37" t="s">
        <v>1019</v>
      </c>
      <c r="AS260" s="133"/>
      <c r="AT260" s="34">
        <v>0</v>
      </c>
      <c r="AU260" s="34">
        <v>0</v>
      </c>
      <c r="AW260" s="137"/>
      <c r="BC260" s="34">
        <v>0</v>
      </c>
    </row>
    <row r="261" spans="1:55" s="16" customFormat="1" ht="38.25">
      <c r="A261" s="57" t="s">
        <v>254</v>
      </c>
      <c r="B261" s="25">
        <v>200706000</v>
      </c>
      <c r="C261" s="1" t="s">
        <v>307</v>
      </c>
      <c r="D261" s="1" t="s">
        <v>508</v>
      </c>
      <c r="E261" s="58" t="s">
        <v>212</v>
      </c>
      <c r="F261" s="36" t="s">
        <v>874</v>
      </c>
      <c r="G261" s="1" t="s">
        <v>228</v>
      </c>
      <c r="H261" s="1" t="s">
        <v>1620</v>
      </c>
      <c r="I261" s="1" t="s">
        <v>897</v>
      </c>
      <c r="J261" s="6">
        <v>182400</v>
      </c>
      <c r="K261" s="6">
        <v>190529</v>
      </c>
      <c r="L261" s="6">
        <v>199035</v>
      </c>
      <c r="M261" s="1" t="s">
        <v>1618</v>
      </c>
      <c r="N261" s="40">
        <v>0</v>
      </c>
      <c r="O261" s="40">
        <v>0</v>
      </c>
      <c r="P261" s="17">
        <v>3</v>
      </c>
      <c r="Q261" s="59" t="s">
        <v>2287</v>
      </c>
      <c r="R261" s="61">
        <v>0</v>
      </c>
      <c r="S261" s="63"/>
      <c r="T261" s="52">
        <v>0</v>
      </c>
      <c r="U261" s="6">
        <v>0</v>
      </c>
      <c r="V261" s="6">
        <v>0</v>
      </c>
      <c r="W261" s="6">
        <v>0</v>
      </c>
      <c r="X261" s="6">
        <v>0</v>
      </c>
      <c r="Y261" s="14">
        <v>0</v>
      </c>
      <c r="Z261" s="63"/>
      <c r="AA261" s="54">
        <v>0</v>
      </c>
      <c r="AB261" s="9">
        <v>0</v>
      </c>
      <c r="AC261" s="91"/>
      <c r="AD261" s="52">
        <v>0</v>
      </c>
      <c r="AE261" s="6">
        <v>0</v>
      </c>
      <c r="AF261" s="6">
        <v>0</v>
      </c>
      <c r="AG261" s="6">
        <v>0</v>
      </c>
      <c r="AH261" s="64" t="s">
        <v>2257</v>
      </c>
      <c r="AI261" s="91"/>
      <c r="AJ261" s="24"/>
      <c r="AK261" s="91"/>
      <c r="AL261" s="52">
        <v>0</v>
      </c>
      <c r="AM261" s="6">
        <v>0</v>
      </c>
      <c r="AN261" s="6">
        <v>0</v>
      </c>
      <c r="AO261" s="6">
        <v>0</v>
      </c>
      <c r="AP261" s="6">
        <v>0</v>
      </c>
      <c r="AQ261" s="14">
        <v>0</v>
      </c>
      <c r="AR261" s="37"/>
      <c r="AS261" s="133"/>
      <c r="AT261" s="34">
        <v>0</v>
      </c>
      <c r="AU261" s="34">
        <v>0</v>
      </c>
      <c r="AW261" s="137"/>
      <c r="BC261" s="34">
        <v>0</v>
      </c>
    </row>
    <row r="262" spans="1:55" s="16" customFormat="1" ht="51">
      <c r="A262" s="57" t="s">
        <v>254</v>
      </c>
      <c r="B262" s="25">
        <v>200706900</v>
      </c>
      <c r="C262" s="1" t="s">
        <v>309</v>
      </c>
      <c r="D262" s="1" t="s">
        <v>508</v>
      </c>
      <c r="E262" s="58" t="s">
        <v>518</v>
      </c>
      <c r="F262" s="36" t="s">
        <v>2013</v>
      </c>
      <c r="G262" s="1" t="s">
        <v>232</v>
      </c>
      <c r="H262" s="1" t="s">
        <v>1620</v>
      </c>
      <c r="I262" s="1" t="s">
        <v>897</v>
      </c>
      <c r="J262" s="6">
        <v>137197</v>
      </c>
      <c r="K262" s="6">
        <v>108061</v>
      </c>
      <c r="L262" s="6">
        <v>107955</v>
      </c>
      <c r="M262" s="1" t="s">
        <v>1618</v>
      </c>
      <c r="N262" s="40">
        <v>0</v>
      </c>
      <c r="O262" s="40">
        <v>0</v>
      </c>
      <c r="P262" s="17">
        <v>3</v>
      </c>
      <c r="Q262" s="59" t="s">
        <v>2289</v>
      </c>
      <c r="R262" s="61">
        <v>0</v>
      </c>
      <c r="S262" s="63"/>
      <c r="T262" s="52">
        <v>0</v>
      </c>
      <c r="U262" s="6">
        <v>0</v>
      </c>
      <c r="V262" s="6">
        <v>0</v>
      </c>
      <c r="W262" s="6">
        <v>0</v>
      </c>
      <c r="X262" s="6">
        <v>0</v>
      </c>
      <c r="Y262" s="14">
        <v>0</v>
      </c>
      <c r="Z262" s="63"/>
      <c r="AA262" s="54">
        <v>0</v>
      </c>
      <c r="AB262" s="9">
        <v>0</v>
      </c>
      <c r="AC262" s="91"/>
      <c r="AD262" s="52">
        <v>0</v>
      </c>
      <c r="AE262" s="6">
        <v>0</v>
      </c>
      <c r="AF262" s="6">
        <v>0</v>
      </c>
      <c r="AG262" s="6">
        <v>0</v>
      </c>
      <c r="AH262" s="64" t="s">
        <v>2258</v>
      </c>
      <c r="AI262" s="91"/>
      <c r="AJ262" s="24"/>
      <c r="AK262" s="91"/>
      <c r="AL262" s="52">
        <v>0</v>
      </c>
      <c r="AM262" s="6">
        <v>0</v>
      </c>
      <c r="AN262" s="6">
        <v>0</v>
      </c>
      <c r="AO262" s="6">
        <v>0</v>
      </c>
      <c r="AP262" s="6">
        <v>0</v>
      </c>
      <c r="AQ262" s="14">
        <v>0</v>
      </c>
      <c r="AR262" s="37"/>
      <c r="AS262" s="133"/>
      <c r="AT262" s="34">
        <v>0</v>
      </c>
      <c r="AU262" s="34">
        <v>0</v>
      </c>
      <c r="AW262" s="137"/>
      <c r="BC262" s="34">
        <v>0</v>
      </c>
    </row>
    <row r="263" spans="1:55" s="16" customFormat="1" ht="63.75">
      <c r="A263" s="57" t="s">
        <v>254</v>
      </c>
      <c r="B263" s="25">
        <v>200711100</v>
      </c>
      <c r="C263" s="1" t="s">
        <v>116</v>
      </c>
      <c r="D263" s="1" t="s">
        <v>508</v>
      </c>
      <c r="E263" s="58" t="s">
        <v>206</v>
      </c>
      <c r="F263" s="36" t="s">
        <v>1857</v>
      </c>
      <c r="G263" s="1" t="s">
        <v>941</v>
      </c>
      <c r="H263" s="1" t="s">
        <v>1620</v>
      </c>
      <c r="I263" s="1" t="s">
        <v>897</v>
      </c>
      <c r="J263" s="6">
        <v>188269</v>
      </c>
      <c r="K263" s="6">
        <v>186264</v>
      </c>
      <c r="L263" s="6">
        <v>185210</v>
      </c>
      <c r="M263" s="1" t="s">
        <v>1618</v>
      </c>
      <c r="N263" s="40">
        <v>0</v>
      </c>
      <c r="O263" s="40">
        <v>0</v>
      </c>
      <c r="P263" s="17">
        <v>1</v>
      </c>
      <c r="Q263" s="59" t="s">
        <v>2241</v>
      </c>
      <c r="R263" s="61">
        <v>0</v>
      </c>
      <c r="S263" s="63"/>
      <c r="T263" s="52">
        <v>0</v>
      </c>
      <c r="U263" s="6">
        <v>0</v>
      </c>
      <c r="V263" s="6">
        <v>0</v>
      </c>
      <c r="W263" s="6">
        <v>0</v>
      </c>
      <c r="X263" s="6">
        <v>0</v>
      </c>
      <c r="Y263" s="14">
        <v>0</v>
      </c>
      <c r="Z263" s="63"/>
      <c r="AA263" s="54">
        <v>0</v>
      </c>
      <c r="AB263" s="9">
        <v>0</v>
      </c>
      <c r="AC263" s="91"/>
      <c r="AD263" s="52">
        <v>0</v>
      </c>
      <c r="AE263" s="6">
        <v>0</v>
      </c>
      <c r="AF263" s="6">
        <v>0</v>
      </c>
      <c r="AG263" s="6">
        <v>0</v>
      </c>
      <c r="AH263" s="64" t="s">
        <v>2256</v>
      </c>
      <c r="AI263" s="91"/>
      <c r="AJ263" s="24"/>
      <c r="AK263" s="91"/>
      <c r="AL263" s="52">
        <v>0</v>
      </c>
      <c r="AM263" s="6">
        <v>0</v>
      </c>
      <c r="AN263" s="6">
        <v>0</v>
      </c>
      <c r="AO263" s="6">
        <v>0</v>
      </c>
      <c r="AP263" s="6">
        <v>0</v>
      </c>
      <c r="AQ263" s="14">
        <v>0</v>
      </c>
      <c r="AR263" s="37"/>
      <c r="AS263" s="133"/>
      <c r="AT263" s="34">
        <v>0</v>
      </c>
      <c r="AU263" s="34">
        <v>0</v>
      </c>
      <c r="AW263" s="137"/>
      <c r="BC263" s="34">
        <v>0</v>
      </c>
    </row>
    <row r="264" spans="1:55" s="16" customFormat="1" ht="76.5">
      <c r="A264" s="57" t="s">
        <v>255</v>
      </c>
      <c r="B264" s="25">
        <v>200720000</v>
      </c>
      <c r="C264" s="1" t="s">
        <v>1885</v>
      </c>
      <c r="D264" s="1" t="s">
        <v>508</v>
      </c>
      <c r="E264" s="58" t="s">
        <v>540</v>
      </c>
      <c r="F264" s="36" t="s">
        <v>1842</v>
      </c>
      <c r="G264" s="1" t="s">
        <v>758</v>
      </c>
      <c r="H264" s="1" t="s">
        <v>1851</v>
      </c>
      <c r="I264" s="1" t="s">
        <v>897</v>
      </c>
      <c r="J264" s="6">
        <v>139489</v>
      </c>
      <c r="K264" s="6">
        <v>146464</v>
      </c>
      <c r="L264" s="6">
        <v>153787</v>
      </c>
      <c r="M264" s="1" t="s">
        <v>2324</v>
      </c>
      <c r="N264" s="40">
        <v>0</v>
      </c>
      <c r="O264" s="40">
        <v>0</v>
      </c>
      <c r="P264" s="17">
        <v>2.1</v>
      </c>
      <c r="Q264" s="59" t="s">
        <v>1793</v>
      </c>
      <c r="R264" s="61">
        <v>0</v>
      </c>
      <c r="S264" s="63"/>
      <c r="T264" s="52">
        <v>0</v>
      </c>
      <c r="U264" s="6">
        <v>0</v>
      </c>
      <c r="V264" s="6">
        <v>0</v>
      </c>
      <c r="W264" s="6">
        <v>0</v>
      </c>
      <c r="X264" s="6">
        <v>0</v>
      </c>
      <c r="Y264" s="14">
        <v>0</v>
      </c>
      <c r="Z264" s="63"/>
      <c r="AA264" s="54">
        <v>0</v>
      </c>
      <c r="AB264" s="9">
        <v>0</v>
      </c>
      <c r="AC264" s="91"/>
      <c r="AD264" s="52">
        <v>0</v>
      </c>
      <c r="AE264" s="6">
        <v>0</v>
      </c>
      <c r="AF264" s="6">
        <v>0</v>
      </c>
      <c r="AG264" s="6">
        <v>0</v>
      </c>
      <c r="AH264" s="64" t="s">
        <v>742</v>
      </c>
      <c r="AI264" s="91"/>
      <c r="AJ264" s="24"/>
      <c r="AK264" s="91"/>
      <c r="AL264" s="52">
        <v>0</v>
      </c>
      <c r="AM264" s="6">
        <v>0</v>
      </c>
      <c r="AN264" s="6">
        <v>0</v>
      </c>
      <c r="AO264" s="6">
        <v>0</v>
      </c>
      <c r="AP264" s="6">
        <v>0</v>
      </c>
      <c r="AQ264" s="14">
        <v>0</v>
      </c>
      <c r="AR264" s="37"/>
      <c r="AS264" s="133"/>
      <c r="AT264" s="34">
        <v>0</v>
      </c>
      <c r="AU264" s="34">
        <v>0</v>
      </c>
      <c r="AW264" s="137"/>
      <c r="BC264" s="34">
        <v>0</v>
      </c>
    </row>
    <row r="265" spans="1:55" s="16" customFormat="1" ht="102">
      <c r="A265" s="57" t="s">
        <v>254</v>
      </c>
      <c r="B265" s="25">
        <v>200721800</v>
      </c>
      <c r="C265" s="1" t="s">
        <v>2427</v>
      </c>
      <c r="D265" s="1" t="s">
        <v>508</v>
      </c>
      <c r="E265" s="58" t="s">
        <v>540</v>
      </c>
      <c r="F265" s="36" t="s">
        <v>1377</v>
      </c>
      <c r="G265" s="1" t="s">
        <v>707</v>
      </c>
      <c r="H265" s="1" t="s">
        <v>1620</v>
      </c>
      <c r="I265" s="1" t="s">
        <v>897</v>
      </c>
      <c r="J265" s="6">
        <v>60689</v>
      </c>
      <c r="K265" s="6">
        <v>25392</v>
      </c>
      <c r="L265" s="6">
        <v>0</v>
      </c>
      <c r="M265" s="1" t="s">
        <v>2324</v>
      </c>
      <c r="N265" s="40">
        <v>0</v>
      </c>
      <c r="O265" s="40">
        <v>0</v>
      </c>
      <c r="P265" s="17">
        <v>3</v>
      </c>
      <c r="Q265" s="59" t="s">
        <v>1715</v>
      </c>
      <c r="R265" s="61">
        <v>0</v>
      </c>
      <c r="S265" s="63"/>
      <c r="T265" s="52">
        <v>0</v>
      </c>
      <c r="U265" s="6">
        <v>0</v>
      </c>
      <c r="V265" s="6">
        <v>0</v>
      </c>
      <c r="W265" s="6">
        <v>0</v>
      </c>
      <c r="X265" s="6">
        <v>0</v>
      </c>
      <c r="Y265" s="14">
        <v>0</v>
      </c>
      <c r="Z265" s="63"/>
      <c r="AA265" s="54">
        <v>0</v>
      </c>
      <c r="AB265" s="9">
        <v>0</v>
      </c>
      <c r="AC265" s="91"/>
      <c r="AD265" s="52">
        <v>0</v>
      </c>
      <c r="AE265" s="6">
        <v>0</v>
      </c>
      <c r="AF265" s="6">
        <v>0</v>
      </c>
      <c r="AG265" s="6">
        <v>0</v>
      </c>
      <c r="AH265" s="64" t="s">
        <v>2253</v>
      </c>
      <c r="AI265" s="91"/>
      <c r="AJ265" s="24"/>
      <c r="AK265" s="91"/>
      <c r="AL265" s="52">
        <v>0</v>
      </c>
      <c r="AM265" s="6">
        <v>0</v>
      </c>
      <c r="AN265" s="6">
        <v>0</v>
      </c>
      <c r="AO265" s="6">
        <v>0</v>
      </c>
      <c r="AP265" s="6">
        <v>0</v>
      </c>
      <c r="AQ265" s="14">
        <v>0</v>
      </c>
      <c r="AR265" s="37"/>
      <c r="AS265" s="133"/>
      <c r="AT265" s="34">
        <v>0</v>
      </c>
      <c r="AU265" s="34">
        <v>0</v>
      </c>
      <c r="AW265" s="137"/>
      <c r="BC265" s="34">
        <v>0</v>
      </c>
    </row>
    <row r="266" spans="1:55" s="16" customFormat="1" ht="51">
      <c r="A266" s="57" t="s">
        <v>251</v>
      </c>
      <c r="B266" s="25">
        <v>200727600</v>
      </c>
      <c r="C266" s="1" t="s">
        <v>1912</v>
      </c>
      <c r="D266" s="1" t="s">
        <v>508</v>
      </c>
      <c r="E266" s="58" t="s">
        <v>206</v>
      </c>
      <c r="F266" s="36" t="s">
        <v>1356</v>
      </c>
      <c r="G266" s="1" t="s">
        <v>602</v>
      </c>
      <c r="H266" s="1" t="s">
        <v>1615</v>
      </c>
      <c r="I266" s="1" t="s">
        <v>897</v>
      </c>
      <c r="J266" s="6">
        <v>5252090</v>
      </c>
      <c r="K266" s="6">
        <v>1261278</v>
      </c>
      <c r="L266" s="6">
        <v>270823</v>
      </c>
      <c r="M266" s="1" t="s">
        <v>1618</v>
      </c>
      <c r="N266" s="6">
        <v>0</v>
      </c>
      <c r="O266" s="6">
        <v>0</v>
      </c>
      <c r="P266" s="17">
        <v>2.3</v>
      </c>
      <c r="Q266" s="59" t="s">
        <v>1782</v>
      </c>
      <c r="R266" s="61">
        <v>0</v>
      </c>
      <c r="S266" s="63"/>
      <c r="T266" s="52">
        <v>0</v>
      </c>
      <c r="U266" s="6">
        <v>0</v>
      </c>
      <c r="V266" s="6">
        <v>0</v>
      </c>
      <c r="W266" s="6">
        <v>0</v>
      </c>
      <c r="X266" s="6">
        <v>0</v>
      </c>
      <c r="Y266" s="14">
        <v>0</v>
      </c>
      <c r="Z266" s="63"/>
      <c r="AA266" s="54">
        <v>0</v>
      </c>
      <c r="AB266" s="9">
        <v>0</v>
      </c>
      <c r="AC266" s="91"/>
      <c r="AD266" s="52">
        <v>0</v>
      </c>
      <c r="AE266" s="6">
        <v>0</v>
      </c>
      <c r="AF266" s="6">
        <v>0</v>
      </c>
      <c r="AG266" s="6">
        <v>0</v>
      </c>
      <c r="AH266" s="64" t="s">
        <v>742</v>
      </c>
      <c r="AI266" s="91"/>
      <c r="AJ266" s="24"/>
      <c r="AK266" s="91"/>
      <c r="AL266" s="52">
        <v>0</v>
      </c>
      <c r="AM266" s="6">
        <v>0</v>
      </c>
      <c r="AN266" s="6">
        <v>0</v>
      </c>
      <c r="AO266" s="6">
        <v>0</v>
      </c>
      <c r="AP266" s="6">
        <v>0</v>
      </c>
      <c r="AQ266" s="14">
        <v>0</v>
      </c>
      <c r="AR266" s="37"/>
      <c r="AS266" s="133"/>
      <c r="AT266" s="34">
        <v>0</v>
      </c>
      <c r="AU266" s="34">
        <v>0</v>
      </c>
      <c r="AW266" s="137"/>
      <c r="BC266" s="34">
        <v>0</v>
      </c>
    </row>
    <row r="267" spans="1:55" s="16" customFormat="1" ht="63.75">
      <c r="A267" s="57" t="s">
        <v>251</v>
      </c>
      <c r="B267" s="26">
        <v>200799000</v>
      </c>
      <c r="C267" s="1" t="s">
        <v>1217</v>
      </c>
      <c r="D267" s="17" t="s">
        <v>508</v>
      </c>
      <c r="E267" s="59" t="s">
        <v>206</v>
      </c>
      <c r="F267" s="43"/>
      <c r="G267" s="17"/>
      <c r="H267" s="17"/>
      <c r="I267" s="17"/>
      <c r="J267" s="17"/>
      <c r="K267" s="17"/>
      <c r="L267" s="17"/>
      <c r="M267" s="17"/>
      <c r="N267" s="6"/>
      <c r="O267" s="6"/>
      <c r="P267" s="17"/>
      <c r="Q267" s="59"/>
      <c r="R267" s="61">
        <v>0</v>
      </c>
      <c r="S267" s="63"/>
      <c r="T267" s="52">
        <v>0</v>
      </c>
      <c r="U267" s="6">
        <v>0</v>
      </c>
      <c r="V267" s="6">
        <v>0</v>
      </c>
      <c r="W267" s="6">
        <v>0</v>
      </c>
      <c r="X267" s="18">
        <v>75000</v>
      </c>
      <c r="Y267" s="44">
        <v>250000</v>
      </c>
      <c r="Z267" s="63"/>
      <c r="AA267" s="52">
        <v>0</v>
      </c>
      <c r="AB267" s="9">
        <v>0</v>
      </c>
      <c r="AC267" s="91"/>
      <c r="AD267" s="52">
        <v>0</v>
      </c>
      <c r="AE267" s="6">
        <v>0</v>
      </c>
      <c r="AF267" s="18">
        <v>75000</v>
      </c>
      <c r="AG267" s="18">
        <v>250000</v>
      </c>
      <c r="AH267" s="64" t="s">
        <v>350</v>
      </c>
      <c r="AI267" s="91"/>
      <c r="AJ267" s="45" t="s">
        <v>249</v>
      </c>
      <c r="AK267" s="91"/>
      <c r="AL267" s="52">
        <v>0</v>
      </c>
      <c r="AM267" s="6">
        <v>0</v>
      </c>
      <c r="AN267" s="6">
        <v>0</v>
      </c>
      <c r="AO267" s="6">
        <v>0</v>
      </c>
      <c r="AP267" s="6">
        <v>0</v>
      </c>
      <c r="AQ267" s="14">
        <v>0</v>
      </c>
      <c r="AR267" s="37" t="s">
        <v>350</v>
      </c>
      <c r="AS267" s="133"/>
      <c r="AT267" s="34">
        <v>0</v>
      </c>
      <c r="AU267" s="34">
        <v>0</v>
      </c>
      <c r="AW267" s="137"/>
      <c r="BC267" s="34">
        <v>0</v>
      </c>
    </row>
    <row r="268" spans="1:55" s="16" customFormat="1" ht="165.75">
      <c r="A268" s="57" t="s">
        <v>251</v>
      </c>
      <c r="B268" s="26">
        <v>200740200</v>
      </c>
      <c r="C268" s="1" t="s">
        <v>901</v>
      </c>
      <c r="D268" s="17" t="s">
        <v>1942</v>
      </c>
      <c r="E268" s="59" t="s">
        <v>206</v>
      </c>
      <c r="F268" s="43"/>
      <c r="G268" s="17"/>
      <c r="H268" s="17"/>
      <c r="I268" s="17" t="s">
        <v>1621</v>
      </c>
      <c r="J268" s="17"/>
      <c r="K268" s="17"/>
      <c r="L268" s="17"/>
      <c r="M268" s="17"/>
      <c r="N268" s="6"/>
      <c r="O268" s="6"/>
      <c r="P268" s="17"/>
      <c r="Q268" s="59"/>
      <c r="R268" s="61"/>
      <c r="S268" s="63"/>
      <c r="T268" s="52">
        <v>0</v>
      </c>
      <c r="U268" s="6">
        <v>0</v>
      </c>
      <c r="V268" s="6">
        <v>0</v>
      </c>
      <c r="W268" s="6">
        <v>0</v>
      </c>
      <c r="X268" s="6">
        <v>0</v>
      </c>
      <c r="Y268" s="14">
        <v>0</v>
      </c>
      <c r="Z268" s="63"/>
      <c r="AA268" s="53">
        <v>2276112</v>
      </c>
      <c r="AB268" s="93">
        <v>992758</v>
      </c>
      <c r="AC268" s="91"/>
      <c r="AD268" s="53">
        <v>2325356</v>
      </c>
      <c r="AE268" s="18">
        <v>2362412</v>
      </c>
      <c r="AF268" s="18">
        <v>1900000</v>
      </c>
      <c r="AG268" s="18">
        <v>0</v>
      </c>
      <c r="AH268" s="64"/>
      <c r="AI268" s="91"/>
      <c r="AJ268" s="45" t="s">
        <v>2181</v>
      </c>
      <c r="AK268" s="91"/>
      <c r="AL268" s="53">
        <v>2133160</v>
      </c>
      <c r="AM268" s="18">
        <v>2133160</v>
      </c>
      <c r="AN268" s="18">
        <v>2133160</v>
      </c>
      <c r="AO268" s="6">
        <v>0</v>
      </c>
      <c r="AP268" s="6">
        <v>0</v>
      </c>
      <c r="AQ268" s="14">
        <v>0</v>
      </c>
      <c r="AR268" s="37"/>
      <c r="AS268" s="133"/>
      <c r="AT268" s="34">
        <v>0</v>
      </c>
      <c r="AU268" s="34">
        <v>0</v>
      </c>
      <c r="AW268" s="137"/>
      <c r="BC268" s="34">
        <v>0</v>
      </c>
    </row>
    <row r="269" spans="1:55" s="16" customFormat="1" ht="38.25">
      <c r="A269" s="57" t="s">
        <v>252</v>
      </c>
      <c r="B269" s="25">
        <v>200705600</v>
      </c>
      <c r="C269" s="1" t="s">
        <v>546</v>
      </c>
      <c r="D269" s="1" t="s">
        <v>547</v>
      </c>
      <c r="E269" s="58" t="s">
        <v>212</v>
      </c>
      <c r="F269" s="36" t="s">
        <v>874</v>
      </c>
      <c r="G269" s="1" t="s">
        <v>225</v>
      </c>
      <c r="H269" s="1" t="s">
        <v>1620</v>
      </c>
      <c r="I269" s="1" t="s">
        <v>897</v>
      </c>
      <c r="J269" s="6">
        <v>0</v>
      </c>
      <c r="K269" s="6">
        <v>250000</v>
      </c>
      <c r="L269" s="6">
        <v>100000</v>
      </c>
      <c r="M269" s="1" t="s">
        <v>2328</v>
      </c>
      <c r="N269" s="6">
        <v>0</v>
      </c>
      <c r="O269" s="6">
        <v>0</v>
      </c>
      <c r="P269" s="17">
        <v>3</v>
      </c>
      <c r="Q269" s="59" t="s">
        <v>55</v>
      </c>
      <c r="R269" s="61">
        <v>0</v>
      </c>
      <c r="S269" s="63"/>
      <c r="T269" s="52">
        <v>0</v>
      </c>
      <c r="U269" s="6">
        <v>0</v>
      </c>
      <c r="V269" s="6">
        <v>0</v>
      </c>
      <c r="W269" s="6">
        <v>0</v>
      </c>
      <c r="X269" s="6">
        <v>0</v>
      </c>
      <c r="Y269" s="14">
        <v>0</v>
      </c>
      <c r="Z269" s="63"/>
      <c r="AA269" s="54">
        <v>0</v>
      </c>
      <c r="AB269" s="9">
        <v>0</v>
      </c>
      <c r="AC269" s="91"/>
      <c r="AD269" s="52">
        <v>0</v>
      </c>
      <c r="AE269" s="6">
        <v>0</v>
      </c>
      <c r="AF269" s="6">
        <v>0</v>
      </c>
      <c r="AG269" s="6">
        <v>0</v>
      </c>
      <c r="AH269" s="64" t="s">
        <v>742</v>
      </c>
      <c r="AI269" s="91"/>
      <c r="AJ269" s="24"/>
      <c r="AK269" s="91"/>
      <c r="AL269" s="52">
        <v>0</v>
      </c>
      <c r="AM269" s="6">
        <v>0</v>
      </c>
      <c r="AN269" s="6">
        <v>0</v>
      </c>
      <c r="AO269" s="6">
        <v>0</v>
      </c>
      <c r="AP269" s="6">
        <v>0</v>
      </c>
      <c r="AQ269" s="14">
        <v>0</v>
      </c>
      <c r="AR269" s="37"/>
      <c r="AS269" s="133"/>
      <c r="AT269" s="34">
        <v>0</v>
      </c>
      <c r="AU269" s="34">
        <v>0</v>
      </c>
      <c r="AW269" s="137"/>
      <c r="BC269" s="34">
        <v>0</v>
      </c>
    </row>
    <row r="270" spans="1:55" s="16" customFormat="1" ht="25.5">
      <c r="A270" s="57" t="s">
        <v>252</v>
      </c>
      <c r="B270" s="25">
        <v>200729600</v>
      </c>
      <c r="C270" s="1" t="s">
        <v>909</v>
      </c>
      <c r="D270" s="1" t="s">
        <v>547</v>
      </c>
      <c r="E270" s="58" t="s">
        <v>206</v>
      </c>
      <c r="F270" s="36" t="s">
        <v>1857</v>
      </c>
      <c r="G270" s="1" t="s">
        <v>487</v>
      </c>
      <c r="H270" s="1" t="s">
        <v>1615</v>
      </c>
      <c r="I270" s="1" t="s">
        <v>897</v>
      </c>
      <c r="J270" s="6">
        <v>63500</v>
      </c>
      <c r="K270" s="6">
        <v>138100</v>
      </c>
      <c r="L270" s="6">
        <v>0</v>
      </c>
      <c r="M270" s="1" t="s">
        <v>2328</v>
      </c>
      <c r="N270" s="6">
        <v>0</v>
      </c>
      <c r="O270" s="6">
        <v>0</v>
      </c>
      <c r="P270" s="17">
        <v>3</v>
      </c>
      <c r="Q270" s="59" t="s">
        <v>2007</v>
      </c>
      <c r="R270" s="61">
        <v>0</v>
      </c>
      <c r="S270" s="63"/>
      <c r="T270" s="52">
        <v>0</v>
      </c>
      <c r="U270" s="6">
        <v>0</v>
      </c>
      <c r="V270" s="6">
        <v>0</v>
      </c>
      <c r="W270" s="6">
        <v>0</v>
      </c>
      <c r="X270" s="6">
        <v>0</v>
      </c>
      <c r="Y270" s="14">
        <v>0</v>
      </c>
      <c r="Z270" s="63"/>
      <c r="AA270" s="54">
        <v>0</v>
      </c>
      <c r="AB270" s="9">
        <v>0</v>
      </c>
      <c r="AC270" s="91"/>
      <c r="AD270" s="52">
        <v>0</v>
      </c>
      <c r="AE270" s="6">
        <v>0</v>
      </c>
      <c r="AF270" s="6">
        <v>0</v>
      </c>
      <c r="AG270" s="6">
        <v>0</v>
      </c>
      <c r="AH270" s="64" t="s">
        <v>2253</v>
      </c>
      <c r="AI270" s="91"/>
      <c r="AJ270" s="24"/>
      <c r="AK270" s="91"/>
      <c r="AL270" s="52">
        <v>0</v>
      </c>
      <c r="AM270" s="6">
        <v>0</v>
      </c>
      <c r="AN270" s="6">
        <v>0</v>
      </c>
      <c r="AO270" s="6">
        <v>0</v>
      </c>
      <c r="AP270" s="6">
        <v>0</v>
      </c>
      <c r="AQ270" s="14">
        <v>0</v>
      </c>
      <c r="AR270" s="37"/>
      <c r="AS270" s="133"/>
      <c r="AT270" s="34">
        <v>0</v>
      </c>
      <c r="AU270" s="34">
        <v>0</v>
      </c>
      <c r="AW270" s="137"/>
      <c r="BC270" s="34">
        <v>0</v>
      </c>
    </row>
    <row r="271" spans="1:55" s="16" customFormat="1" ht="25.5">
      <c r="A271" s="57" t="s">
        <v>252</v>
      </c>
      <c r="B271" s="25">
        <v>200734200</v>
      </c>
      <c r="C271" s="1" t="s">
        <v>1601</v>
      </c>
      <c r="D271" s="1" t="s">
        <v>547</v>
      </c>
      <c r="E271" s="58" t="s">
        <v>206</v>
      </c>
      <c r="F271" s="36" t="s">
        <v>1857</v>
      </c>
      <c r="G271" s="1" t="s">
        <v>583</v>
      </c>
      <c r="H271" s="1" t="s">
        <v>1615</v>
      </c>
      <c r="I271" s="1" t="s">
        <v>897</v>
      </c>
      <c r="J271" s="6">
        <v>210000</v>
      </c>
      <c r="K271" s="6">
        <v>220000</v>
      </c>
      <c r="L271" s="6">
        <v>200000</v>
      </c>
      <c r="M271" s="1" t="s">
        <v>2328</v>
      </c>
      <c r="N271" s="40">
        <v>0</v>
      </c>
      <c r="O271" s="40">
        <v>0</v>
      </c>
      <c r="P271" s="17">
        <v>3</v>
      </c>
      <c r="Q271" s="59" t="s">
        <v>1319</v>
      </c>
      <c r="R271" s="61">
        <v>0</v>
      </c>
      <c r="S271" s="63"/>
      <c r="T271" s="52">
        <v>0</v>
      </c>
      <c r="U271" s="6">
        <v>0</v>
      </c>
      <c r="V271" s="6">
        <v>0</v>
      </c>
      <c r="W271" s="6">
        <v>0</v>
      </c>
      <c r="X271" s="6">
        <v>0</v>
      </c>
      <c r="Y271" s="14">
        <v>0</v>
      </c>
      <c r="Z271" s="63"/>
      <c r="AA271" s="54">
        <v>0</v>
      </c>
      <c r="AB271" s="9">
        <v>0</v>
      </c>
      <c r="AC271" s="91"/>
      <c r="AD271" s="52">
        <v>0</v>
      </c>
      <c r="AE271" s="6">
        <v>0</v>
      </c>
      <c r="AF271" s="6">
        <v>0</v>
      </c>
      <c r="AG271" s="6">
        <v>0</v>
      </c>
      <c r="AH271" s="64" t="s">
        <v>2257</v>
      </c>
      <c r="AI271" s="91"/>
      <c r="AJ271" s="24"/>
      <c r="AK271" s="91"/>
      <c r="AL271" s="52">
        <v>0</v>
      </c>
      <c r="AM271" s="6">
        <v>0</v>
      </c>
      <c r="AN271" s="6">
        <v>0</v>
      </c>
      <c r="AO271" s="6">
        <v>0</v>
      </c>
      <c r="AP271" s="6">
        <v>0</v>
      </c>
      <c r="AQ271" s="14">
        <v>0</v>
      </c>
      <c r="AR271" s="37"/>
      <c r="AS271" s="133"/>
      <c r="AT271" s="34">
        <v>0</v>
      </c>
      <c r="AU271" s="34">
        <v>0</v>
      </c>
      <c r="AW271" s="137"/>
      <c r="BC271" s="34">
        <v>0</v>
      </c>
    </row>
    <row r="272" spans="1:55" s="16" customFormat="1" ht="25.5">
      <c r="A272" s="57" t="s">
        <v>252</v>
      </c>
      <c r="B272" s="25">
        <v>200734700</v>
      </c>
      <c r="C272" s="1" t="s">
        <v>1602</v>
      </c>
      <c r="D272" s="1" t="s">
        <v>547</v>
      </c>
      <c r="E272" s="58" t="s">
        <v>206</v>
      </c>
      <c r="F272" s="36" t="s">
        <v>1857</v>
      </c>
      <c r="G272" s="1" t="s">
        <v>578</v>
      </c>
      <c r="H272" s="1" t="s">
        <v>1620</v>
      </c>
      <c r="I272" s="1" t="s">
        <v>897</v>
      </c>
      <c r="J272" s="6">
        <v>101400</v>
      </c>
      <c r="K272" s="6">
        <v>14000</v>
      </c>
      <c r="L272" s="6">
        <v>0</v>
      </c>
      <c r="M272" s="1" t="s">
        <v>1618</v>
      </c>
      <c r="N272" s="40">
        <v>0</v>
      </c>
      <c r="O272" s="40">
        <v>0</v>
      </c>
      <c r="P272" s="17">
        <v>2.3</v>
      </c>
      <c r="Q272" s="59" t="s">
        <v>867</v>
      </c>
      <c r="R272" s="61">
        <v>0</v>
      </c>
      <c r="S272" s="63"/>
      <c r="T272" s="52">
        <v>0</v>
      </c>
      <c r="U272" s="6">
        <v>0</v>
      </c>
      <c r="V272" s="6">
        <v>0</v>
      </c>
      <c r="W272" s="6">
        <v>0</v>
      </c>
      <c r="X272" s="6">
        <v>0</v>
      </c>
      <c r="Y272" s="14">
        <v>0</v>
      </c>
      <c r="Z272" s="63"/>
      <c r="AA272" s="54">
        <v>0</v>
      </c>
      <c r="AB272" s="9">
        <v>0</v>
      </c>
      <c r="AC272" s="91"/>
      <c r="AD272" s="52">
        <v>0</v>
      </c>
      <c r="AE272" s="6">
        <v>0</v>
      </c>
      <c r="AF272" s="6">
        <v>0</v>
      </c>
      <c r="AG272" s="6">
        <v>0</v>
      </c>
      <c r="AH272" s="64" t="s">
        <v>742</v>
      </c>
      <c r="AI272" s="91"/>
      <c r="AJ272" s="24"/>
      <c r="AK272" s="91"/>
      <c r="AL272" s="52">
        <v>0</v>
      </c>
      <c r="AM272" s="6">
        <v>0</v>
      </c>
      <c r="AN272" s="6">
        <v>0</v>
      </c>
      <c r="AO272" s="6">
        <v>0</v>
      </c>
      <c r="AP272" s="6">
        <v>0</v>
      </c>
      <c r="AQ272" s="14">
        <v>0</v>
      </c>
      <c r="AR272" s="37"/>
      <c r="AS272" s="133"/>
      <c r="AT272" s="34">
        <v>0</v>
      </c>
      <c r="AU272" s="34">
        <v>0</v>
      </c>
      <c r="AW272" s="137"/>
      <c r="BC272" s="34">
        <v>0</v>
      </c>
    </row>
    <row r="273" spans="1:55" s="16" customFormat="1" ht="38.25">
      <c r="A273" s="57" t="s">
        <v>252</v>
      </c>
      <c r="B273" s="25">
        <v>200736100</v>
      </c>
      <c r="C273" s="1" t="s">
        <v>1603</v>
      </c>
      <c r="D273" s="1" t="s">
        <v>547</v>
      </c>
      <c r="E273" s="58" t="s">
        <v>206</v>
      </c>
      <c r="F273" s="36" t="s">
        <v>1857</v>
      </c>
      <c r="G273" s="1" t="s">
        <v>108</v>
      </c>
      <c r="H273" s="1" t="s">
        <v>1620</v>
      </c>
      <c r="I273" s="1" t="s">
        <v>897</v>
      </c>
      <c r="J273" s="6">
        <v>63120</v>
      </c>
      <c r="K273" s="6">
        <v>0</v>
      </c>
      <c r="L273" s="6">
        <v>0</v>
      </c>
      <c r="M273" s="1" t="s">
        <v>2328</v>
      </c>
      <c r="N273" s="40">
        <v>0</v>
      </c>
      <c r="O273" s="40">
        <v>0</v>
      </c>
      <c r="P273" s="17">
        <v>2.3</v>
      </c>
      <c r="Q273" s="59" t="s">
        <v>868</v>
      </c>
      <c r="R273" s="61">
        <v>0</v>
      </c>
      <c r="S273" s="63"/>
      <c r="T273" s="52">
        <v>0</v>
      </c>
      <c r="U273" s="6">
        <v>0</v>
      </c>
      <c r="V273" s="6">
        <v>0</v>
      </c>
      <c r="W273" s="6">
        <v>0</v>
      </c>
      <c r="X273" s="6">
        <v>0</v>
      </c>
      <c r="Y273" s="14">
        <v>0</v>
      </c>
      <c r="Z273" s="63"/>
      <c r="AA273" s="54">
        <v>0</v>
      </c>
      <c r="AB273" s="9">
        <v>0</v>
      </c>
      <c r="AC273" s="91"/>
      <c r="AD273" s="52">
        <v>0</v>
      </c>
      <c r="AE273" s="6">
        <v>0</v>
      </c>
      <c r="AF273" s="6">
        <v>0</v>
      </c>
      <c r="AG273" s="6">
        <v>0</v>
      </c>
      <c r="AH273" s="64" t="s">
        <v>742</v>
      </c>
      <c r="AI273" s="91"/>
      <c r="AJ273" s="24"/>
      <c r="AK273" s="91"/>
      <c r="AL273" s="52">
        <v>0</v>
      </c>
      <c r="AM273" s="6">
        <v>0</v>
      </c>
      <c r="AN273" s="6">
        <v>0</v>
      </c>
      <c r="AO273" s="6">
        <v>0</v>
      </c>
      <c r="AP273" s="6">
        <v>0</v>
      </c>
      <c r="AQ273" s="14">
        <v>0</v>
      </c>
      <c r="AR273" s="37"/>
      <c r="AS273" s="133"/>
      <c r="AT273" s="34">
        <v>0</v>
      </c>
      <c r="AU273" s="34">
        <v>0</v>
      </c>
      <c r="AW273" s="137"/>
      <c r="BC273" s="34">
        <v>0</v>
      </c>
    </row>
    <row r="274" spans="1:55" s="16" customFormat="1" ht="25.5">
      <c r="A274" s="57" t="s">
        <v>252</v>
      </c>
      <c r="B274" s="25">
        <v>200736300</v>
      </c>
      <c r="C274" s="1" t="s">
        <v>1604</v>
      </c>
      <c r="D274" s="1" t="s">
        <v>547</v>
      </c>
      <c r="E274" s="58" t="s">
        <v>212</v>
      </c>
      <c r="F274" s="36" t="s">
        <v>874</v>
      </c>
      <c r="G274" s="1" t="s">
        <v>110</v>
      </c>
      <c r="H274" s="1" t="s">
        <v>1620</v>
      </c>
      <c r="I274" s="1" t="s">
        <v>897</v>
      </c>
      <c r="J274" s="6">
        <v>75000</v>
      </c>
      <c r="K274" s="6">
        <v>90000</v>
      </c>
      <c r="L274" s="6">
        <v>0</v>
      </c>
      <c r="M274" s="1" t="s">
        <v>2328</v>
      </c>
      <c r="N274" s="40">
        <v>0</v>
      </c>
      <c r="O274" s="40">
        <v>0</v>
      </c>
      <c r="P274" s="17">
        <v>3</v>
      </c>
      <c r="Q274" s="59" t="s">
        <v>406</v>
      </c>
      <c r="R274" s="61">
        <v>0</v>
      </c>
      <c r="S274" s="63"/>
      <c r="T274" s="52">
        <v>0</v>
      </c>
      <c r="U274" s="6">
        <v>0</v>
      </c>
      <c r="V274" s="6">
        <v>0</v>
      </c>
      <c r="W274" s="6">
        <v>0</v>
      </c>
      <c r="X274" s="6">
        <v>0</v>
      </c>
      <c r="Y274" s="14">
        <v>0</v>
      </c>
      <c r="Z274" s="63"/>
      <c r="AA274" s="54">
        <v>0</v>
      </c>
      <c r="AB274" s="9">
        <v>0</v>
      </c>
      <c r="AC274" s="91"/>
      <c r="AD274" s="52">
        <v>0</v>
      </c>
      <c r="AE274" s="6">
        <v>0</v>
      </c>
      <c r="AF274" s="6">
        <v>0</v>
      </c>
      <c r="AG274" s="6">
        <v>0</v>
      </c>
      <c r="AH274" s="64" t="s">
        <v>2253</v>
      </c>
      <c r="AI274" s="91"/>
      <c r="AJ274" s="24"/>
      <c r="AK274" s="91"/>
      <c r="AL274" s="52">
        <v>0</v>
      </c>
      <c r="AM274" s="6">
        <v>0</v>
      </c>
      <c r="AN274" s="6">
        <v>0</v>
      </c>
      <c r="AO274" s="6">
        <v>0</v>
      </c>
      <c r="AP274" s="6">
        <v>0</v>
      </c>
      <c r="AQ274" s="14">
        <v>0</v>
      </c>
      <c r="AR274" s="37"/>
      <c r="AS274" s="133"/>
      <c r="AT274" s="34">
        <v>0</v>
      </c>
      <c r="AU274" s="34">
        <v>0</v>
      </c>
      <c r="AW274" s="137"/>
      <c r="BC274" s="34">
        <v>0</v>
      </c>
    </row>
    <row r="275" spans="1:55" s="16" customFormat="1" ht="38.25">
      <c r="A275" s="57" t="s">
        <v>252</v>
      </c>
      <c r="B275" s="25">
        <v>200737300</v>
      </c>
      <c r="C275" s="1" t="s">
        <v>1610</v>
      </c>
      <c r="D275" s="1" t="s">
        <v>547</v>
      </c>
      <c r="E275" s="58" t="s">
        <v>212</v>
      </c>
      <c r="F275" s="36" t="s">
        <v>874</v>
      </c>
      <c r="G275" s="1" t="s">
        <v>595</v>
      </c>
      <c r="H275" s="1" t="s">
        <v>1620</v>
      </c>
      <c r="I275" s="1" t="s">
        <v>897</v>
      </c>
      <c r="J275" s="6">
        <v>55100</v>
      </c>
      <c r="K275" s="6">
        <v>53320</v>
      </c>
      <c r="L275" s="6">
        <v>0</v>
      </c>
      <c r="M275" s="1" t="s">
        <v>2328</v>
      </c>
      <c r="N275" s="40">
        <v>0</v>
      </c>
      <c r="O275" s="40">
        <v>0</v>
      </c>
      <c r="P275" s="17">
        <v>3</v>
      </c>
      <c r="Q275" s="59" t="s">
        <v>1272</v>
      </c>
      <c r="R275" s="61">
        <v>0</v>
      </c>
      <c r="S275" s="63"/>
      <c r="T275" s="52">
        <v>0</v>
      </c>
      <c r="U275" s="6">
        <v>0</v>
      </c>
      <c r="V275" s="6">
        <v>0</v>
      </c>
      <c r="W275" s="6">
        <v>0</v>
      </c>
      <c r="X275" s="6">
        <v>0</v>
      </c>
      <c r="Y275" s="14">
        <v>0</v>
      </c>
      <c r="Z275" s="63"/>
      <c r="AA275" s="54">
        <v>0</v>
      </c>
      <c r="AB275" s="9">
        <v>0</v>
      </c>
      <c r="AC275" s="91"/>
      <c r="AD275" s="52">
        <v>0</v>
      </c>
      <c r="AE275" s="6">
        <v>0</v>
      </c>
      <c r="AF275" s="6">
        <v>0</v>
      </c>
      <c r="AG275" s="6">
        <v>0</v>
      </c>
      <c r="AH275" s="64" t="s">
        <v>2253</v>
      </c>
      <c r="AI275" s="91"/>
      <c r="AJ275" s="24"/>
      <c r="AK275" s="91"/>
      <c r="AL275" s="52">
        <v>0</v>
      </c>
      <c r="AM275" s="6">
        <v>0</v>
      </c>
      <c r="AN275" s="6">
        <v>0</v>
      </c>
      <c r="AO275" s="6">
        <v>0</v>
      </c>
      <c r="AP275" s="6">
        <v>0</v>
      </c>
      <c r="AQ275" s="14">
        <v>0</v>
      </c>
      <c r="AR275" s="37"/>
      <c r="AS275" s="133"/>
      <c r="AT275" s="34">
        <v>0</v>
      </c>
      <c r="AU275" s="34">
        <v>0</v>
      </c>
      <c r="AW275" s="137"/>
      <c r="BC275" s="34">
        <v>0</v>
      </c>
    </row>
    <row r="276" spans="1:55" s="16" customFormat="1" ht="76.5">
      <c r="A276" s="57" t="s">
        <v>252</v>
      </c>
      <c r="B276" s="25">
        <v>200706500</v>
      </c>
      <c r="C276" s="1" t="s">
        <v>1922</v>
      </c>
      <c r="D276" s="1" t="s">
        <v>1923</v>
      </c>
      <c r="E276" s="58" t="s">
        <v>206</v>
      </c>
      <c r="F276" s="36" t="s">
        <v>1356</v>
      </c>
      <c r="G276" s="1" t="s">
        <v>1656</v>
      </c>
      <c r="H276" s="1" t="s">
        <v>1615</v>
      </c>
      <c r="I276" s="17" t="s">
        <v>1726</v>
      </c>
      <c r="J276" s="6">
        <v>409363</v>
      </c>
      <c r="K276" s="6">
        <v>407362</v>
      </c>
      <c r="L276" s="6">
        <v>423362</v>
      </c>
      <c r="M276" s="1" t="s">
        <v>2328</v>
      </c>
      <c r="N276" s="6">
        <v>0</v>
      </c>
      <c r="O276" s="6">
        <v>0</v>
      </c>
      <c r="P276" s="17">
        <v>1</v>
      </c>
      <c r="Q276" s="59" t="s">
        <v>399</v>
      </c>
      <c r="R276" s="61">
        <v>0</v>
      </c>
      <c r="S276" s="63"/>
      <c r="T276" s="52">
        <v>65000</v>
      </c>
      <c r="U276" s="6">
        <v>0</v>
      </c>
      <c r="V276" s="6">
        <v>0</v>
      </c>
      <c r="W276" s="6">
        <v>0</v>
      </c>
      <c r="X276" s="6">
        <v>0</v>
      </c>
      <c r="Y276" s="14">
        <v>0</v>
      </c>
      <c r="Z276" s="63"/>
      <c r="AA276" s="52">
        <v>65000</v>
      </c>
      <c r="AB276" s="9">
        <v>0</v>
      </c>
      <c r="AC276" s="91"/>
      <c r="AD276" s="52">
        <v>0</v>
      </c>
      <c r="AE276" s="6">
        <v>0</v>
      </c>
      <c r="AF276" s="6">
        <v>0</v>
      </c>
      <c r="AG276" s="6">
        <v>0</v>
      </c>
      <c r="AH276" s="64" t="s">
        <v>2490</v>
      </c>
      <c r="AI276" s="91"/>
      <c r="AJ276" s="24"/>
      <c r="AK276" s="91"/>
      <c r="AL276" s="52">
        <v>0</v>
      </c>
      <c r="AM276" s="6">
        <v>0</v>
      </c>
      <c r="AN276" s="6">
        <v>0</v>
      </c>
      <c r="AO276" s="6">
        <v>0</v>
      </c>
      <c r="AP276" s="6">
        <v>0</v>
      </c>
      <c r="AQ276" s="14">
        <v>0</v>
      </c>
      <c r="AR276" s="37"/>
      <c r="AS276" s="133"/>
      <c r="AT276" s="34">
        <v>0</v>
      </c>
      <c r="AU276" s="34">
        <v>0</v>
      </c>
      <c r="AW276" s="137"/>
      <c r="BC276" s="34">
        <v>0</v>
      </c>
    </row>
    <row r="277" spans="1:55" s="16" customFormat="1" ht="140.25">
      <c r="A277" s="57" t="s">
        <v>256</v>
      </c>
      <c r="B277" s="27">
        <v>199202603</v>
      </c>
      <c r="C277" s="1" t="s">
        <v>1901</v>
      </c>
      <c r="D277" s="1" t="s">
        <v>1902</v>
      </c>
      <c r="E277" s="58" t="s">
        <v>206</v>
      </c>
      <c r="F277" s="36" t="s">
        <v>1356</v>
      </c>
      <c r="G277" s="1" t="s">
        <v>2099</v>
      </c>
      <c r="H277" s="1" t="s">
        <v>1615</v>
      </c>
      <c r="I277" s="1" t="s">
        <v>1862</v>
      </c>
      <c r="J277" s="6">
        <v>1367036</v>
      </c>
      <c r="K277" s="6">
        <v>1377730</v>
      </c>
      <c r="L277" s="6">
        <v>1388744</v>
      </c>
      <c r="M277" s="1" t="s">
        <v>1844</v>
      </c>
      <c r="N277" s="6">
        <v>0</v>
      </c>
      <c r="O277" s="6">
        <v>356458</v>
      </c>
      <c r="P277" s="17">
        <v>2.3</v>
      </c>
      <c r="Q277" s="59" t="s">
        <v>639</v>
      </c>
      <c r="R277" s="61">
        <v>356458</v>
      </c>
      <c r="S277" s="63"/>
      <c r="T277" s="52">
        <v>0</v>
      </c>
      <c r="U277" s="6">
        <v>0</v>
      </c>
      <c r="V277" s="6">
        <v>0</v>
      </c>
      <c r="W277" s="6">
        <v>0</v>
      </c>
      <c r="X277" s="6">
        <v>0</v>
      </c>
      <c r="Y277" s="14">
        <v>0</v>
      </c>
      <c r="Z277" s="63"/>
      <c r="AA277" s="52">
        <v>0</v>
      </c>
      <c r="AB277" s="9">
        <v>0</v>
      </c>
      <c r="AC277" s="91"/>
      <c r="AD277" s="52">
        <v>0</v>
      </c>
      <c r="AE277" s="6">
        <v>0</v>
      </c>
      <c r="AF277" s="6">
        <v>0</v>
      </c>
      <c r="AG277" s="6">
        <v>0</v>
      </c>
      <c r="AH277" s="64" t="s">
        <v>288</v>
      </c>
      <c r="AI277" s="91"/>
      <c r="AJ277" s="24"/>
      <c r="AK277" s="91"/>
      <c r="AL277" s="52">
        <v>655000</v>
      </c>
      <c r="AM277" s="6">
        <v>655000</v>
      </c>
      <c r="AN277" s="6">
        <v>655000</v>
      </c>
      <c r="AO277" s="6">
        <v>0</v>
      </c>
      <c r="AP277" s="6">
        <v>0</v>
      </c>
      <c r="AQ277" s="14">
        <v>0</v>
      </c>
      <c r="AR277" s="37" t="s">
        <v>630</v>
      </c>
      <c r="AS277" s="133"/>
      <c r="AT277" s="34">
        <v>0</v>
      </c>
      <c r="AU277" s="34">
        <v>0</v>
      </c>
      <c r="AW277" s="137"/>
      <c r="BC277" s="34">
        <v>0</v>
      </c>
    </row>
    <row r="278" spans="1:55" s="16" customFormat="1" ht="51">
      <c r="A278" s="57" t="s">
        <v>256</v>
      </c>
      <c r="B278" s="25">
        <v>199608600</v>
      </c>
      <c r="C278" s="1" t="s">
        <v>1908</v>
      </c>
      <c r="D278" s="1" t="s">
        <v>1902</v>
      </c>
      <c r="E278" s="58" t="s">
        <v>206</v>
      </c>
      <c r="F278" s="36" t="s">
        <v>1857</v>
      </c>
      <c r="G278" s="1" t="s">
        <v>997</v>
      </c>
      <c r="H278" s="1" t="s">
        <v>1615</v>
      </c>
      <c r="I278" s="1" t="s">
        <v>1858</v>
      </c>
      <c r="J278" s="6">
        <v>107136</v>
      </c>
      <c r="K278" s="6">
        <v>107136</v>
      </c>
      <c r="L278" s="6">
        <v>107136</v>
      </c>
      <c r="M278" s="1" t="s">
        <v>1795</v>
      </c>
      <c r="N278" s="6">
        <v>0</v>
      </c>
      <c r="O278" s="6">
        <v>103626</v>
      </c>
      <c r="P278" s="17">
        <v>2.1</v>
      </c>
      <c r="Q278" s="59" t="s">
        <v>1468</v>
      </c>
      <c r="R278" s="61">
        <v>103626</v>
      </c>
      <c r="S278" s="63"/>
      <c r="T278" s="52">
        <v>98000</v>
      </c>
      <c r="U278" s="6">
        <v>98000</v>
      </c>
      <c r="V278" s="6">
        <v>98000</v>
      </c>
      <c r="W278" s="6">
        <v>0</v>
      </c>
      <c r="X278" s="6">
        <v>0</v>
      </c>
      <c r="Y278" s="14">
        <v>0</v>
      </c>
      <c r="Z278" s="63"/>
      <c r="AA278" s="52">
        <v>98000</v>
      </c>
      <c r="AB278" s="9">
        <v>0</v>
      </c>
      <c r="AC278" s="91"/>
      <c r="AD278" s="52">
        <v>98000</v>
      </c>
      <c r="AE278" s="6">
        <v>98000</v>
      </c>
      <c r="AF278" s="6">
        <v>0</v>
      </c>
      <c r="AG278" s="6">
        <v>0</v>
      </c>
      <c r="AH278" s="64"/>
      <c r="AI278" s="91"/>
      <c r="AJ278" s="24"/>
      <c r="AK278" s="91"/>
      <c r="AL278" s="52">
        <v>98000</v>
      </c>
      <c r="AM278" s="6">
        <v>98000</v>
      </c>
      <c r="AN278" s="6">
        <v>98000</v>
      </c>
      <c r="AO278" s="6">
        <v>0</v>
      </c>
      <c r="AP278" s="6">
        <v>0</v>
      </c>
      <c r="AQ278" s="14">
        <v>0</v>
      </c>
      <c r="AR278" s="37"/>
      <c r="AS278" s="133"/>
      <c r="AT278" s="34">
        <v>0</v>
      </c>
      <c r="AU278" s="34">
        <v>0</v>
      </c>
      <c r="AW278" s="137"/>
      <c r="BC278" s="34">
        <v>0</v>
      </c>
    </row>
    <row r="279" spans="1:55" s="16" customFormat="1" ht="89.25">
      <c r="A279" s="57" t="s">
        <v>252</v>
      </c>
      <c r="B279" s="46">
        <v>200739900</v>
      </c>
      <c r="C279" s="17" t="s">
        <v>2199</v>
      </c>
      <c r="D279" s="41" t="s">
        <v>2201</v>
      </c>
      <c r="E279" s="58" t="s">
        <v>206</v>
      </c>
      <c r="F279" s="36"/>
      <c r="G279" s="1"/>
      <c r="H279" s="1"/>
      <c r="I279" s="17" t="s">
        <v>1862</v>
      </c>
      <c r="J279" s="6"/>
      <c r="K279" s="6"/>
      <c r="L279" s="6"/>
      <c r="M279" s="17"/>
      <c r="N279" s="40"/>
      <c r="O279" s="40"/>
      <c r="P279" s="17"/>
      <c r="Q279" s="59"/>
      <c r="R279" s="61"/>
      <c r="S279" s="63"/>
      <c r="T279" s="52">
        <v>0</v>
      </c>
      <c r="U279" s="6">
        <v>0</v>
      </c>
      <c r="V279" s="6">
        <v>0</v>
      </c>
      <c r="W279" s="6">
        <v>1300000</v>
      </c>
      <c r="X279" s="6">
        <v>1430000</v>
      </c>
      <c r="Y279" s="14">
        <v>1000000</v>
      </c>
      <c r="Z279" s="63"/>
      <c r="AA279" s="52">
        <v>0</v>
      </c>
      <c r="AB279" s="9">
        <v>1300000</v>
      </c>
      <c r="AC279" s="91"/>
      <c r="AD279" s="52">
        <v>0</v>
      </c>
      <c r="AE279" s="6">
        <v>0</v>
      </c>
      <c r="AF279" s="6">
        <v>1430000</v>
      </c>
      <c r="AG279" s="6">
        <v>1000000</v>
      </c>
      <c r="AH279" s="64" t="s">
        <v>481</v>
      </c>
      <c r="AI279" s="91"/>
      <c r="AJ279" s="24" t="s">
        <v>2180</v>
      </c>
      <c r="AK279" s="91"/>
      <c r="AL279" s="52">
        <v>0</v>
      </c>
      <c r="AM279" s="6">
        <v>0</v>
      </c>
      <c r="AN279" s="6">
        <v>0</v>
      </c>
      <c r="AO279" s="18">
        <v>834740</v>
      </c>
      <c r="AP279" s="18">
        <v>834740</v>
      </c>
      <c r="AQ279" s="44">
        <v>834740</v>
      </c>
      <c r="AR279" s="37"/>
      <c r="AS279" s="133"/>
      <c r="AT279" s="34">
        <v>0</v>
      </c>
      <c r="AU279" s="34">
        <v>0</v>
      </c>
      <c r="AW279" s="137"/>
      <c r="BC279" s="34">
        <v>0</v>
      </c>
    </row>
    <row r="280" spans="1:55" s="16" customFormat="1" ht="114.75">
      <c r="A280" s="57" t="s">
        <v>255</v>
      </c>
      <c r="B280" s="25">
        <v>200704700</v>
      </c>
      <c r="C280" s="1" t="s">
        <v>1884</v>
      </c>
      <c r="D280" s="1" t="s">
        <v>1426</v>
      </c>
      <c r="E280" s="58" t="s">
        <v>540</v>
      </c>
      <c r="F280" s="36" t="s">
        <v>1842</v>
      </c>
      <c r="G280" s="1" t="s">
        <v>944</v>
      </c>
      <c r="H280" s="1" t="s">
        <v>1615</v>
      </c>
      <c r="I280" s="1" t="s">
        <v>897</v>
      </c>
      <c r="J280" s="6">
        <v>606879</v>
      </c>
      <c r="K280" s="6">
        <v>477786</v>
      </c>
      <c r="L280" s="6">
        <v>261511</v>
      </c>
      <c r="M280" s="1" t="s">
        <v>1618</v>
      </c>
      <c r="N280" s="40">
        <v>0</v>
      </c>
      <c r="O280" s="40">
        <v>0</v>
      </c>
      <c r="P280" s="17">
        <v>3</v>
      </c>
      <c r="Q280" s="59" t="s">
        <v>1792</v>
      </c>
      <c r="R280" s="61">
        <v>0</v>
      </c>
      <c r="S280" s="63"/>
      <c r="T280" s="52">
        <v>0</v>
      </c>
      <c r="U280" s="6">
        <v>0</v>
      </c>
      <c r="V280" s="6">
        <v>0</v>
      </c>
      <c r="W280" s="6">
        <v>0</v>
      </c>
      <c r="X280" s="6">
        <v>0</v>
      </c>
      <c r="Y280" s="14">
        <v>0</v>
      </c>
      <c r="Z280" s="63"/>
      <c r="AA280" s="54">
        <v>0</v>
      </c>
      <c r="AB280" s="9">
        <v>0</v>
      </c>
      <c r="AC280" s="91"/>
      <c r="AD280" s="52">
        <v>0</v>
      </c>
      <c r="AE280" s="6">
        <v>0</v>
      </c>
      <c r="AF280" s="6">
        <v>0</v>
      </c>
      <c r="AG280" s="6">
        <v>0</v>
      </c>
      <c r="AH280" s="64" t="s">
        <v>2253</v>
      </c>
      <c r="AI280" s="91"/>
      <c r="AJ280" s="24"/>
      <c r="AK280" s="91"/>
      <c r="AL280" s="52">
        <v>0</v>
      </c>
      <c r="AM280" s="6">
        <v>0</v>
      </c>
      <c r="AN280" s="6">
        <v>0</v>
      </c>
      <c r="AO280" s="6">
        <v>0</v>
      </c>
      <c r="AP280" s="6">
        <v>0</v>
      </c>
      <c r="AQ280" s="14">
        <v>0</v>
      </c>
      <c r="AR280" s="37"/>
      <c r="AS280" s="133"/>
      <c r="AT280" s="34">
        <v>0</v>
      </c>
      <c r="AU280" s="34">
        <v>0</v>
      </c>
      <c r="AW280" s="137"/>
      <c r="BC280" s="34">
        <v>0</v>
      </c>
    </row>
    <row r="281" spans="1:55" s="16" customFormat="1" ht="102">
      <c r="A281" s="57" t="s">
        <v>254</v>
      </c>
      <c r="B281" s="25">
        <v>200726700</v>
      </c>
      <c r="C281" s="1" t="s">
        <v>1425</v>
      </c>
      <c r="D281" s="1" t="s">
        <v>1426</v>
      </c>
      <c r="E281" s="58" t="s">
        <v>540</v>
      </c>
      <c r="F281" s="36" t="s">
        <v>1842</v>
      </c>
      <c r="G281" s="1" t="s">
        <v>1414</v>
      </c>
      <c r="H281" s="1" t="s">
        <v>1615</v>
      </c>
      <c r="I281" s="1" t="s">
        <v>897</v>
      </c>
      <c r="J281" s="6">
        <v>835391</v>
      </c>
      <c r="K281" s="6">
        <v>1076591</v>
      </c>
      <c r="L281" s="6">
        <v>1076591</v>
      </c>
      <c r="M281" s="1" t="s">
        <v>1618</v>
      </c>
      <c r="N281" s="40">
        <v>0</v>
      </c>
      <c r="O281" s="40">
        <v>0</v>
      </c>
      <c r="P281" s="17">
        <v>3</v>
      </c>
      <c r="Q281" s="59" t="s">
        <v>2609</v>
      </c>
      <c r="R281" s="61">
        <v>0</v>
      </c>
      <c r="S281" s="63"/>
      <c r="T281" s="52">
        <v>0</v>
      </c>
      <c r="U281" s="6">
        <v>0</v>
      </c>
      <c r="V281" s="6">
        <v>0</v>
      </c>
      <c r="W281" s="6">
        <v>0</v>
      </c>
      <c r="X281" s="6">
        <v>0</v>
      </c>
      <c r="Y281" s="14">
        <v>0</v>
      </c>
      <c r="Z281" s="63"/>
      <c r="AA281" s="54">
        <v>0</v>
      </c>
      <c r="AB281" s="9">
        <v>0</v>
      </c>
      <c r="AC281" s="91"/>
      <c r="AD281" s="52">
        <v>0</v>
      </c>
      <c r="AE281" s="6">
        <v>0</v>
      </c>
      <c r="AF281" s="6">
        <v>0</v>
      </c>
      <c r="AG281" s="6">
        <v>0</v>
      </c>
      <c r="AH281" s="64" t="s">
        <v>2253</v>
      </c>
      <c r="AI281" s="91"/>
      <c r="AJ281" s="24"/>
      <c r="AK281" s="91"/>
      <c r="AL281" s="52">
        <v>0</v>
      </c>
      <c r="AM281" s="6">
        <v>0</v>
      </c>
      <c r="AN281" s="6">
        <v>0</v>
      </c>
      <c r="AO281" s="6">
        <v>0</v>
      </c>
      <c r="AP281" s="6">
        <v>0</v>
      </c>
      <c r="AQ281" s="14">
        <v>0</v>
      </c>
      <c r="AR281" s="37"/>
      <c r="AS281" s="133"/>
      <c r="AT281" s="34">
        <v>0</v>
      </c>
      <c r="AU281" s="34">
        <v>0</v>
      </c>
      <c r="AW281" s="137"/>
      <c r="BC281" s="34">
        <v>0</v>
      </c>
    </row>
    <row r="282" spans="1:55" s="16" customFormat="1" ht="89.25">
      <c r="A282" s="57" t="s">
        <v>256</v>
      </c>
      <c r="B282" s="25">
        <v>199800401</v>
      </c>
      <c r="C282" s="1" t="s">
        <v>1219</v>
      </c>
      <c r="D282" s="1" t="s">
        <v>1220</v>
      </c>
      <c r="E282" s="58" t="s">
        <v>540</v>
      </c>
      <c r="F282" s="36" t="s">
        <v>1842</v>
      </c>
      <c r="G282" s="1" t="s">
        <v>1879</v>
      </c>
      <c r="H282" s="1" t="s">
        <v>1851</v>
      </c>
      <c r="I282" s="1" t="s">
        <v>1373</v>
      </c>
      <c r="J282" s="6">
        <v>150000</v>
      </c>
      <c r="K282" s="6">
        <v>150000</v>
      </c>
      <c r="L282" s="6">
        <v>150000</v>
      </c>
      <c r="M282" s="1" t="s">
        <v>1844</v>
      </c>
      <c r="N282" s="6">
        <v>0</v>
      </c>
      <c r="O282" s="6">
        <v>135000</v>
      </c>
      <c r="P282" s="17">
        <v>2.1</v>
      </c>
      <c r="Q282" s="59" t="s">
        <v>1374</v>
      </c>
      <c r="R282" s="61">
        <v>135000</v>
      </c>
      <c r="S282" s="63"/>
      <c r="T282" s="52">
        <v>135600</v>
      </c>
      <c r="U282" s="6">
        <v>100000</v>
      </c>
      <c r="V282" s="6">
        <v>50000</v>
      </c>
      <c r="W282" s="6">
        <v>0</v>
      </c>
      <c r="X282" s="6">
        <v>0</v>
      </c>
      <c r="Y282" s="14">
        <v>0</v>
      </c>
      <c r="Z282" s="63"/>
      <c r="AA282" s="52">
        <v>135600</v>
      </c>
      <c r="AB282" s="9">
        <v>0</v>
      </c>
      <c r="AC282" s="91"/>
      <c r="AD282" s="52">
        <v>100000</v>
      </c>
      <c r="AE282" s="6">
        <v>50000</v>
      </c>
      <c r="AF282" s="6">
        <v>0</v>
      </c>
      <c r="AG282" s="6">
        <v>0</v>
      </c>
      <c r="AH282" s="64" t="s">
        <v>1670</v>
      </c>
      <c r="AI282" s="91"/>
      <c r="AJ282" s="24"/>
      <c r="AK282" s="91"/>
      <c r="AL282" s="52">
        <v>150000</v>
      </c>
      <c r="AM282" s="6">
        <v>150000</v>
      </c>
      <c r="AN282" s="6">
        <v>150000</v>
      </c>
      <c r="AO282" s="6">
        <v>0</v>
      </c>
      <c r="AP282" s="6">
        <v>0</v>
      </c>
      <c r="AQ282" s="14">
        <v>0</v>
      </c>
      <c r="AR282" s="37" t="s">
        <v>1817</v>
      </c>
      <c r="AS282" s="133"/>
      <c r="AT282" s="34">
        <v>0</v>
      </c>
      <c r="AU282" s="34">
        <v>0</v>
      </c>
      <c r="AW282" s="137"/>
      <c r="BC282" s="34">
        <v>0</v>
      </c>
    </row>
    <row r="283" spans="1:55" s="16" customFormat="1" ht="25.5">
      <c r="A283" s="57" t="s">
        <v>256</v>
      </c>
      <c r="B283" s="25">
        <v>200728000</v>
      </c>
      <c r="C283" s="1" t="s">
        <v>291</v>
      </c>
      <c r="D283" s="1" t="s">
        <v>1220</v>
      </c>
      <c r="E283" s="58" t="s">
        <v>540</v>
      </c>
      <c r="F283" s="36" t="s">
        <v>1842</v>
      </c>
      <c r="G283" s="1" t="s">
        <v>166</v>
      </c>
      <c r="H283" s="1" t="s">
        <v>1851</v>
      </c>
      <c r="I283" s="1" t="s">
        <v>897</v>
      </c>
      <c r="J283" s="6">
        <v>105000</v>
      </c>
      <c r="K283" s="6">
        <v>100000</v>
      </c>
      <c r="L283" s="6">
        <v>100000</v>
      </c>
      <c r="M283" s="1" t="s">
        <v>1844</v>
      </c>
      <c r="N283" s="40">
        <v>0</v>
      </c>
      <c r="O283" s="40">
        <v>0</v>
      </c>
      <c r="P283" s="17">
        <v>1</v>
      </c>
      <c r="Q283" s="59" t="s">
        <v>1788</v>
      </c>
      <c r="R283" s="61">
        <v>0</v>
      </c>
      <c r="S283" s="63"/>
      <c r="T283" s="52">
        <v>0</v>
      </c>
      <c r="U283" s="6">
        <v>0</v>
      </c>
      <c r="V283" s="6">
        <v>0</v>
      </c>
      <c r="W283" s="6">
        <v>0</v>
      </c>
      <c r="X283" s="6">
        <v>0</v>
      </c>
      <c r="Y283" s="14">
        <v>0</v>
      </c>
      <c r="Z283" s="63"/>
      <c r="AA283" s="54">
        <v>0</v>
      </c>
      <c r="AB283" s="9">
        <v>0</v>
      </c>
      <c r="AC283" s="91"/>
      <c r="AD283" s="52">
        <v>0</v>
      </c>
      <c r="AE283" s="6">
        <v>0</v>
      </c>
      <c r="AF283" s="6">
        <v>0</v>
      </c>
      <c r="AG283" s="6">
        <v>0</v>
      </c>
      <c r="AH283" s="64" t="s">
        <v>742</v>
      </c>
      <c r="AI283" s="91"/>
      <c r="AJ283" s="24"/>
      <c r="AK283" s="91"/>
      <c r="AL283" s="52">
        <v>0</v>
      </c>
      <c r="AM283" s="6">
        <v>0</v>
      </c>
      <c r="AN283" s="6">
        <v>0</v>
      </c>
      <c r="AO283" s="6">
        <v>0</v>
      </c>
      <c r="AP283" s="6">
        <v>0</v>
      </c>
      <c r="AQ283" s="14">
        <v>0</v>
      </c>
      <c r="AR283" s="37"/>
      <c r="AS283" s="133"/>
      <c r="AT283" s="34">
        <v>0</v>
      </c>
      <c r="AU283" s="34">
        <v>0</v>
      </c>
      <c r="AW283" s="137"/>
      <c r="BC283" s="34">
        <v>0</v>
      </c>
    </row>
    <row r="284" spans="1:55" s="16" customFormat="1" ht="51">
      <c r="A284" s="57" t="s">
        <v>252</v>
      </c>
      <c r="B284" s="25">
        <v>199802800</v>
      </c>
      <c r="C284" s="1" t="s">
        <v>1068</v>
      </c>
      <c r="D284" s="1" t="s">
        <v>1069</v>
      </c>
      <c r="E284" s="58" t="s">
        <v>209</v>
      </c>
      <c r="F284" s="36" t="s">
        <v>57</v>
      </c>
      <c r="G284" s="1" t="s">
        <v>1868</v>
      </c>
      <c r="H284" s="1" t="s">
        <v>1615</v>
      </c>
      <c r="I284" s="1" t="s">
        <v>2326</v>
      </c>
      <c r="J284" s="6">
        <v>263287</v>
      </c>
      <c r="K284" s="6">
        <v>281870</v>
      </c>
      <c r="L284" s="6">
        <v>295428</v>
      </c>
      <c r="M284" s="1" t="s">
        <v>1844</v>
      </c>
      <c r="N284" s="6">
        <v>0</v>
      </c>
      <c r="O284" s="6">
        <v>130560</v>
      </c>
      <c r="P284" s="17">
        <v>2.1</v>
      </c>
      <c r="Q284" s="59" t="s">
        <v>1826</v>
      </c>
      <c r="R284" s="61">
        <v>130560</v>
      </c>
      <c r="S284" s="63"/>
      <c r="T284" s="52">
        <v>165000</v>
      </c>
      <c r="U284" s="6">
        <v>165000</v>
      </c>
      <c r="V284" s="6">
        <v>165000</v>
      </c>
      <c r="W284" s="6">
        <v>0</v>
      </c>
      <c r="X284" s="6">
        <v>0</v>
      </c>
      <c r="Y284" s="14">
        <v>0</v>
      </c>
      <c r="Z284" s="63"/>
      <c r="AA284" s="52">
        <v>165000</v>
      </c>
      <c r="AB284" s="9">
        <v>0</v>
      </c>
      <c r="AC284" s="91"/>
      <c r="AD284" s="52">
        <v>165000</v>
      </c>
      <c r="AE284" s="6">
        <v>165000</v>
      </c>
      <c r="AF284" s="6">
        <v>0</v>
      </c>
      <c r="AG284" s="6">
        <v>0</v>
      </c>
      <c r="AH284" s="64"/>
      <c r="AI284" s="91"/>
      <c r="AJ284" s="24"/>
      <c r="AK284" s="91"/>
      <c r="AL284" s="52">
        <v>165000</v>
      </c>
      <c r="AM284" s="6">
        <v>165000</v>
      </c>
      <c r="AN284" s="6">
        <v>165000</v>
      </c>
      <c r="AO284" s="6">
        <v>0</v>
      </c>
      <c r="AP284" s="6">
        <v>0</v>
      </c>
      <c r="AQ284" s="14">
        <v>0</v>
      </c>
      <c r="AR284" s="37" t="s">
        <v>1379</v>
      </c>
      <c r="AS284" s="133"/>
      <c r="AT284" s="34">
        <v>0</v>
      </c>
      <c r="AU284" s="34">
        <v>0</v>
      </c>
      <c r="AW284" s="137"/>
      <c r="BC284" s="34">
        <v>0</v>
      </c>
    </row>
    <row r="285" spans="1:55" s="16" customFormat="1" ht="76.5">
      <c r="A285" s="57" t="s">
        <v>252</v>
      </c>
      <c r="B285" s="25">
        <v>200701300</v>
      </c>
      <c r="C285" s="1" t="s">
        <v>1515</v>
      </c>
      <c r="D285" s="1" t="s">
        <v>1516</v>
      </c>
      <c r="E285" s="58" t="s">
        <v>209</v>
      </c>
      <c r="F285" s="36" t="s">
        <v>869</v>
      </c>
      <c r="G285" s="1" t="s">
        <v>1144</v>
      </c>
      <c r="H285" s="1" t="s">
        <v>1615</v>
      </c>
      <c r="I285" s="1" t="s">
        <v>897</v>
      </c>
      <c r="J285" s="6">
        <v>433689.5</v>
      </c>
      <c r="K285" s="6">
        <v>427811.22</v>
      </c>
      <c r="L285" s="6">
        <v>433145.28</v>
      </c>
      <c r="M285" s="1" t="s">
        <v>2328</v>
      </c>
      <c r="N285" s="6">
        <v>0</v>
      </c>
      <c r="O285" s="6">
        <v>0</v>
      </c>
      <c r="P285" s="17">
        <v>1</v>
      </c>
      <c r="Q285" s="59" t="s">
        <v>870</v>
      </c>
      <c r="R285" s="61">
        <v>0</v>
      </c>
      <c r="S285" s="63"/>
      <c r="T285" s="52">
        <v>0</v>
      </c>
      <c r="U285" s="6">
        <v>0</v>
      </c>
      <c r="V285" s="6">
        <v>0</v>
      </c>
      <c r="W285" s="6">
        <v>0</v>
      </c>
      <c r="X285" s="6">
        <v>0</v>
      </c>
      <c r="Y285" s="14">
        <v>0</v>
      </c>
      <c r="Z285" s="63"/>
      <c r="AA285" s="54">
        <v>0</v>
      </c>
      <c r="AB285" s="9">
        <v>0</v>
      </c>
      <c r="AC285" s="91"/>
      <c r="AD285" s="52">
        <v>0</v>
      </c>
      <c r="AE285" s="6">
        <v>0</v>
      </c>
      <c r="AF285" s="6">
        <v>0</v>
      </c>
      <c r="AG285" s="6">
        <v>0</v>
      </c>
      <c r="AH285" s="64" t="s">
        <v>2255</v>
      </c>
      <c r="AI285" s="91"/>
      <c r="AJ285" s="24"/>
      <c r="AK285" s="91"/>
      <c r="AL285" s="52">
        <v>0</v>
      </c>
      <c r="AM285" s="6">
        <v>0</v>
      </c>
      <c r="AN285" s="6">
        <v>0</v>
      </c>
      <c r="AO285" s="6">
        <v>0</v>
      </c>
      <c r="AP285" s="6">
        <v>0</v>
      </c>
      <c r="AQ285" s="14">
        <v>0</v>
      </c>
      <c r="AR285" s="37"/>
      <c r="AS285" s="133"/>
      <c r="AT285" s="34">
        <v>0</v>
      </c>
      <c r="AU285" s="34">
        <v>0</v>
      </c>
      <c r="AW285" s="137"/>
      <c r="BC285" s="34">
        <v>0</v>
      </c>
    </row>
    <row r="286" spans="1:55" s="16" customFormat="1" ht="76.5">
      <c r="A286" s="57" t="s">
        <v>253</v>
      </c>
      <c r="B286" s="25">
        <v>199106000</v>
      </c>
      <c r="C286" s="1" t="s">
        <v>2499</v>
      </c>
      <c r="D286" s="1" t="s">
        <v>2500</v>
      </c>
      <c r="E286" s="58" t="s">
        <v>212</v>
      </c>
      <c r="F286" s="36" t="s">
        <v>874</v>
      </c>
      <c r="G286" s="1" t="s">
        <v>570</v>
      </c>
      <c r="H286" s="1" t="s">
        <v>62</v>
      </c>
      <c r="I286" s="1" t="s">
        <v>1378</v>
      </c>
      <c r="J286" s="6">
        <v>112967</v>
      </c>
      <c r="K286" s="6">
        <v>118445</v>
      </c>
      <c r="L286" s="6">
        <v>124000</v>
      </c>
      <c r="M286" s="1" t="s">
        <v>78</v>
      </c>
      <c r="N286" s="6">
        <v>0</v>
      </c>
      <c r="O286" s="6">
        <v>99250</v>
      </c>
      <c r="P286" s="17">
        <v>1</v>
      </c>
      <c r="Q286" s="59" t="s">
        <v>633</v>
      </c>
      <c r="R286" s="61">
        <v>99250</v>
      </c>
      <c r="S286" s="63"/>
      <c r="T286" s="52">
        <v>0</v>
      </c>
      <c r="U286" s="6">
        <v>0</v>
      </c>
      <c r="V286" s="6">
        <v>0</v>
      </c>
      <c r="W286" s="6">
        <v>0</v>
      </c>
      <c r="X286" s="6">
        <v>0</v>
      </c>
      <c r="Y286" s="14">
        <v>0</v>
      </c>
      <c r="Z286" s="63"/>
      <c r="AA286" s="54">
        <v>0</v>
      </c>
      <c r="AB286" s="9">
        <v>0</v>
      </c>
      <c r="AC286" s="91"/>
      <c r="AD286" s="52">
        <v>0</v>
      </c>
      <c r="AE286" s="6">
        <v>0</v>
      </c>
      <c r="AF286" s="6">
        <v>0</v>
      </c>
      <c r="AG286" s="6">
        <v>0</v>
      </c>
      <c r="AH286" s="64" t="s">
        <v>281</v>
      </c>
      <c r="AI286" s="91"/>
      <c r="AJ286" s="24"/>
      <c r="AK286" s="91"/>
      <c r="AL286" s="52">
        <v>0</v>
      </c>
      <c r="AM286" s="6">
        <v>0</v>
      </c>
      <c r="AN286" s="6">
        <v>0</v>
      </c>
      <c r="AO286" s="6">
        <v>0</v>
      </c>
      <c r="AP286" s="6">
        <v>0</v>
      </c>
      <c r="AQ286" s="14">
        <v>0</v>
      </c>
      <c r="AR286" s="37" t="s">
        <v>634</v>
      </c>
      <c r="AS286" s="133"/>
      <c r="AT286" s="34">
        <v>0</v>
      </c>
      <c r="AU286" s="34">
        <v>0</v>
      </c>
      <c r="AW286" s="137"/>
      <c r="BC286" s="34">
        <v>0</v>
      </c>
    </row>
    <row r="287" spans="1:55" s="16" customFormat="1" ht="51">
      <c r="A287" s="57" t="s">
        <v>252</v>
      </c>
      <c r="B287" s="25">
        <v>200702800</v>
      </c>
      <c r="C287" s="1" t="s">
        <v>561</v>
      </c>
      <c r="D287" s="1" t="s">
        <v>2500</v>
      </c>
      <c r="E287" s="58" t="s">
        <v>212</v>
      </c>
      <c r="F287" s="36" t="s">
        <v>874</v>
      </c>
      <c r="G287" s="1" t="s">
        <v>789</v>
      </c>
      <c r="H287" s="1" t="s">
        <v>1620</v>
      </c>
      <c r="I287" s="1" t="s">
        <v>897</v>
      </c>
      <c r="J287" s="6">
        <v>336890</v>
      </c>
      <c r="K287" s="6">
        <v>285550</v>
      </c>
      <c r="L287" s="6">
        <v>292265</v>
      </c>
      <c r="M287" s="1" t="s">
        <v>1618</v>
      </c>
      <c r="N287" s="6">
        <v>0</v>
      </c>
      <c r="O287" s="6">
        <v>0</v>
      </c>
      <c r="P287" s="17">
        <v>2.3</v>
      </c>
      <c r="Q287" s="59" t="s">
        <v>875</v>
      </c>
      <c r="R287" s="61">
        <v>0</v>
      </c>
      <c r="S287" s="63"/>
      <c r="T287" s="52">
        <v>0</v>
      </c>
      <c r="U287" s="6">
        <v>0</v>
      </c>
      <c r="V287" s="6">
        <v>0</v>
      </c>
      <c r="W287" s="6">
        <v>0</v>
      </c>
      <c r="X287" s="6">
        <v>0</v>
      </c>
      <c r="Y287" s="14">
        <v>0</v>
      </c>
      <c r="Z287" s="63"/>
      <c r="AA287" s="54">
        <v>0</v>
      </c>
      <c r="AB287" s="9">
        <v>0</v>
      </c>
      <c r="AC287" s="91"/>
      <c r="AD287" s="52">
        <v>0</v>
      </c>
      <c r="AE287" s="6">
        <v>0</v>
      </c>
      <c r="AF287" s="6">
        <v>0</v>
      </c>
      <c r="AG287" s="6">
        <v>0</v>
      </c>
      <c r="AH287" s="64" t="s">
        <v>742</v>
      </c>
      <c r="AI287" s="91"/>
      <c r="AJ287" s="24"/>
      <c r="AK287" s="91"/>
      <c r="AL287" s="52">
        <v>0</v>
      </c>
      <c r="AM287" s="6">
        <v>0</v>
      </c>
      <c r="AN287" s="6">
        <v>0</v>
      </c>
      <c r="AO287" s="6">
        <v>0</v>
      </c>
      <c r="AP287" s="6">
        <v>0</v>
      </c>
      <c r="AQ287" s="14">
        <v>0</v>
      </c>
      <c r="AR287" s="37"/>
      <c r="AS287" s="133"/>
      <c r="AT287" s="34">
        <v>0</v>
      </c>
      <c r="AU287" s="34">
        <v>0</v>
      </c>
      <c r="AW287" s="137"/>
      <c r="BC287" s="34">
        <v>0</v>
      </c>
    </row>
    <row r="288" spans="1:55" s="16" customFormat="1" ht="38.25">
      <c r="A288" s="57" t="s">
        <v>252</v>
      </c>
      <c r="B288" s="25">
        <v>200714900</v>
      </c>
      <c r="C288" s="1" t="s">
        <v>1297</v>
      </c>
      <c r="D288" s="1" t="s">
        <v>2500</v>
      </c>
      <c r="E288" s="58" t="s">
        <v>212</v>
      </c>
      <c r="F288" s="36" t="s">
        <v>874</v>
      </c>
      <c r="G288" s="1" t="s">
        <v>156</v>
      </c>
      <c r="H288" s="1" t="s">
        <v>1620</v>
      </c>
      <c r="I288" s="17" t="s">
        <v>1010</v>
      </c>
      <c r="J288" s="6">
        <v>596785</v>
      </c>
      <c r="K288" s="6">
        <v>405591</v>
      </c>
      <c r="L288" s="6">
        <v>400959</v>
      </c>
      <c r="M288" s="1" t="s">
        <v>1623</v>
      </c>
      <c r="N288" s="6">
        <v>0</v>
      </c>
      <c r="O288" s="6">
        <v>0</v>
      </c>
      <c r="P288" s="17">
        <v>2.3</v>
      </c>
      <c r="Q288" s="59" t="s">
        <v>404</v>
      </c>
      <c r="R288" s="61">
        <v>0</v>
      </c>
      <c r="S288" s="63"/>
      <c r="T288" s="52">
        <v>235041</v>
      </c>
      <c r="U288" s="6">
        <v>147591</v>
      </c>
      <c r="V288" s="6">
        <v>142959</v>
      </c>
      <c r="W288" s="6">
        <v>0</v>
      </c>
      <c r="X288" s="6">
        <v>0</v>
      </c>
      <c r="Y288" s="14">
        <v>0</v>
      </c>
      <c r="Z288" s="63"/>
      <c r="AA288" s="52">
        <v>235041</v>
      </c>
      <c r="AB288" s="9">
        <v>0</v>
      </c>
      <c r="AC288" s="91"/>
      <c r="AD288" s="52">
        <v>147591</v>
      </c>
      <c r="AE288" s="6">
        <v>142959</v>
      </c>
      <c r="AF288" s="6">
        <v>0</v>
      </c>
      <c r="AG288" s="6">
        <v>0</v>
      </c>
      <c r="AH288" s="64"/>
      <c r="AI288" s="91"/>
      <c r="AJ288" s="24"/>
      <c r="AK288" s="91"/>
      <c r="AL288" s="52">
        <v>596785</v>
      </c>
      <c r="AM288" s="6">
        <v>405591</v>
      </c>
      <c r="AN288" s="6">
        <v>400959</v>
      </c>
      <c r="AO288" s="6">
        <v>0</v>
      </c>
      <c r="AP288" s="6">
        <v>0</v>
      </c>
      <c r="AQ288" s="14">
        <v>0</v>
      </c>
      <c r="AR288" s="37" t="s">
        <v>405</v>
      </c>
      <c r="AS288" s="133"/>
      <c r="AT288" s="34">
        <v>0</v>
      </c>
      <c r="AU288" s="34">
        <v>0</v>
      </c>
      <c r="AW288" s="137"/>
      <c r="BC288" s="34">
        <v>0</v>
      </c>
    </row>
    <row r="289" spans="1:55" s="16" customFormat="1" ht="63.75">
      <c r="A289" s="57" t="s">
        <v>256</v>
      </c>
      <c r="B289" s="25">
        <v>200716200</v>
      </c>
      <c r="C289" s="1" t="s">
        <v>290</v>
      </c>
      <c r="D289" s="1" t="s">
        <v>2500</v>
      </c>
      <c r="E289" s="58" t="s">
        <v>540</v>
      </c>
      <c r="F289" s="36" t="s">
        <v>1842</v>
      </c>
      <c r="G289" s="1" t="s">
        <v>158</v>
      </c>
      <c r="H289" s="1" t="s">
        <v>1851</v>
      </c>
      <c r="I289" s="17" t="s">
        <v>1373</v>
      </c>
      <c r="J289" s="6">
        <v>90000</v>
      </c>
      <c r="K289" s="6">
        <v>93100</v>
      </c>
      <c r="L289" s="6">
        <v>96200</v>
      </c>
      <c r="M289" s="1" t="s">
        <v>1795</v>
      </c>
      <c r="N289" s="40">
        <v>0</v>
      </c>
      <c r="O289" s="40">
        <v>0</v>
      </c>
      <c r="P289" s="17">
        <v>2.1</v>
      </c>
      <c r="Q289" s="59" t="s">
        <v>190</v>
      </c>
      <c r="R289" s="61">
        <v>0</v>
      </c>
      <c r="S289" s="63"/>
      <c r="T289" s="52">
        <v>65000</v>
      </c>
      <c r="U289" s="6">
        <v>0</v>
      </c>
      <c r="V289" s="6">
        <v>0</v>
      </c>
      <c r="W289" s="6">
        <v>0</v>
      </c>
      <c r="X289" s="6">
        <v>0</v>
      </c>
      <c r="Y289" s="14">
        <v>0</v>
      </c>
      <c r="Z289" s="63"/>
      <c r="AA289" s="52">
        <v>65000</v>
      </c>
      <c r="AB289" s="9">
        <v>0</v>
      </c>
      <c r="AC289" s="91"/>
      <c r="AD289" s="52">
        <v>0</v>
      </c>
      <c r="AE289" s="6">
        <v>0</v>
      </c>
      <c r="AF289" s="6">
        <v>0</v>
      </c>
      <c r="AG289" s="6">
        <v>0</v>
      </c>
      <c r="AH289" s="64" t="s">
        <v>1366</v>
      </c>
      <c r="AI289" s="91"/>
      <c r="AJ289" s="24"/>
      <c r="AK289" s="91"/>
      <c r="AL289" s="52">
        <v>65000</v>
      </c>
      <c r="AM289" s="6">
        <v>0</v>
      </c>
      <c r="AN289" s="6">
        <v>0</v>
      </c>
      <c r="AO289" s="6">
        <v>0</v>
      </c>
      <c r="AP289" s="6">
        <v>0</v>
      </c>
      <c r="AQ289" s="14">
        <v>0</v>
      </c>
      <c r="AR289" s="37" t="s">
        <v>1469</v>
      </c>
      <c r="AS289" s="133"/>
      <c r="AT289" s="34">
        <v>0</v>
      </c>
      <c r="AU289" s="34">
        <v>0</v>
      </c>
      <c r="AW289" s="137"/>
      <c r="BC289" s="34">
        <v>0</v>
      </c>
    </row>
    <row r="290" spans="1:55" s="16" customFormat="1" ht="114.75">
      <c r="A290" s="57" t="s">
        <v>252</v>
      </c>
      <c r="B290" s="25">
        <v>200724600</v>
      </c>
      <c r="C290" s="1" t="s">
        <v>1029</v>
      </c>
      <c r="D290" s="1" t="s">
        <v>2500</v>
      </c>
      <c r="E290" s="58" t="s">
        <v>212</v>
      </c>
      <c r="F290" s="36" t="s">
        <v>874</v>
      </c>
      <c r="G290" s="1" t="s">
        <v>264</v>
      </c>
      <c r="H290" s="1" t="s">
        <v>1620</v>
      </c>
      <c r="I290" s="17" t="s">
        <v>1010</v>
      </c>
      <c r="J290" s="6">
        <v>756658</v>
      </c>
      <c r="K290" s="6">
        <v>385662</v>
      </c>
      <c r="L290" s="6">
        <v>411495</v>
      </c>
      <c r="M290" s="1" t="s">
        <v>78</v>
      </c>
      <c r="N290" s="6">
        <v>0</v>
      </c>
      <c r="O290" s="6">
        <v>0</v>
      </c>
      <c r="P290" s="17">
        <v>1</v>
      </c>
      <c r="Q290" s="59" t="s">
        <v>1994</v>
      </c>
      <c r="R290" s="61">
        <v>0</v>
      </c>
      <c r="S290" s="63"/>
      <c r="T290" s="52">
        <v>416160</v>
      </c>
      <c r="U290" s="6">
        <v>300000</v>
      </c>
      <c r="V290" s="6">
        <v>325000</v>
      </c>
      <c r="W290" s="6">
        <v>0</v>
      </c>
      <c r="X290" s="6">
        <v>0</v>
      </c>
      <c r="Y290" s="14">
        <v>0</v>
      </c>
      <c r="Z290" s="63"/>
      <c r="AA290" s="52">
        <v>416160</v>
      </c>
      <c r="AB290" s="9">
        <v>0</v>
      </c>
      <c r="AC290" s="91"/>
      <c r="AD290" s="52">
        <v>300000</v>
      </c>
      <c r="AE290" s="6">
        <v>325000</v>
      </c>
      <c r="AF290" s="6">
        <v>0</v>
      </c>
      <c r="AG290" s="6">
        <v>0</v>
      </c>
      <c r="AH290" s="64" t="s">
        <v>1773</v>
      </c>
      <c r="AI290" s="91"/>
      <c r="AJ290" s="24"/>
      <c r="AK290" s="91"/>
      <c r="AL290" s="52">
        <v>756658</v>
      </c>
      <c r="AM290" s="6">
        <v>385662</v>
      </c>
      <c r="AN290" s="6">
        <v>411495</v>
      </c>
      <c r="AO290" s="6">
        <v>0</v>
      </c>
      <c r="AP290" s="6">
        <v>0</v>
      </c>
      <c r="AQ290" s="14">
        <v>0</v>
      </c>
      <c r="AR290" s="37" t="s">
        <v>1995</v>
      </c>
      <c r="AS290" s="133"/>
      <c r="AT290" s="34">
        <v>0</v>
      </c>
      <c r="AU290" s="34">
        <v>0</v>
      </c>
      <c r="AW290" s="137"/>
      <c r="BC290" s="34">
        <v>0</v>
      </c>
    </row>
    <row r="291" spans="1:55" s="16" customFormat="1" ht="76.5">
      <c r="A291" s="57" t="s">
        <v>254</v>
      </c>
      <c r="B291" s="25">
        <v>200731200</v>
      </c>
      <c r="C291" s="1" t="s">
        <v>435</v>
      </c>
      <c r="D291" s="1" t="s">
        <v>2500</v>
      </c>
      <c r="E291" s="58" t="s">
        <v>212</v>
      </c>
      <c r="F291" s="36" t="s">
        <v>874</v>
      </c>
      <c r="G291" s="1" t="s">
        <v>492</v>
      </c>
      <c r="H291" s="1" t="s">
        <v>62</v>
      </c>
      <c r="I291" s="1" t="s">
        <v>897</v>
      </c>
      <c r="J291" s="6">
        <v>364021</v>
      </c>
      <c r="K291" s="6">
        <v>403888</v>
      </c>
      <c r="L291" s="6">
        <v>344920</v>
      </c>
      <c r="M291" s="1" t="s">
        <v>2324</v>
      </c>
      <c r="N291" s="40">
        <v>0</v>
      </c>
      <c r="O291" s="40">
        <v>0</v>
      </c>
      <c r="P291" s="17">
        <v>1</v>
      </c>
      <c r="Q291" s="59" t="s">
        <v>2207</v>
      </c>
      <c r="R291" s="61">
        <v>0</v>
      </c>
      <c r="S291" s="63"/>
      <c r="T291" s="52">
        <v>0</v>
      </c>
      <c r="U291" s="6">
        <v>0</v>
      </c>
      <c r="V291" s="6">
        <v>0</v>
      </c>
      <c r="W291" s="6">
        <v>0</v>
      </c>
      <c r="X291" s="6">
        <v>0</v>
      </c>
      <c r="Y291" s="14">
        <v>0</v>
      </c>
      <c r="Z291" s="63"/>
      <c r="AA291" s="54">
        <v>0</v>
      </c>
      <c r="AB291" s="9">
        <v>0</v>
      </c>
      <c r="AC291" s="91"/>
      <c r="AD291" s="52">
        <v>0</v>
      </c>
      <c r="AE291" s="6">
        <v>0</v>
      </c>
      <c r="AF291" s="6">
        <v>0</v>
      </c>
      <c r="AG291" s="6">
        <v>0</v>
      </c>
      <c r="AH291" s="64" t="s">
        <v>742</v>
      </c>
      <c r="AI291" s="91"/>
      <c r="AJ291" s="24"/>
      <c r="AK291" s="91"/>
      <c r="AL291" s="52">
        <v>0</v>
      </c>
      <c r="AM291" s="6">
        <v>0</v>
      </c>
      <c r="AN291" s="6">
        <v>0</v>
      </c>
      <c r="AO291" s="6">
        <v>0</v>
      </c>
      <c r="AP291" s="6">
        <v>0</v>
      </c>
      <c r="AQ291" s="14">
        <v>0</v>
      </c>
      <c r="AR291" s="37"/>
      <c r="AS291" s="133"/>
      <c r="AT291" s="34">
        <v>0</v>
      </c>
      <c r="AU291" s="34">
        <v>0</v>
      </c>
      <c r="AW291" s="137"/>
      <c r="BC291" s="34">
        <v>0</v>
      </c>
    </row>
    <row r="292" spans="1:55" s="16" customFormat="1" ht="38.25">
      <c r="A292" s="57" t="s">
        <v>254</v>
      </c>
      <c r="B292" s="25">
        <v>200311400</v>
      </c>
      <c r="C292" s="1" t="s">
        <v>2582</v>
      </c>
      <c r="D292" s="1" t="s">
        <v>2583</v>
      </c>
      <c r="E292" s="58" t="s">
        <v>540</v>
      </c>
      <c r="F292" s="36" t="s">
        <v>1842</v>
      </c>
      <c r="G292" s="1" t="s">
        <v>413</v>
      </c>
      <c r="H292" s="1" t="s">
        <v>1615</v>
      </c>
      <c r="I292" s="1" t="s">
        <v>381</v>
      </c>
      <c r="J292" s="6">
        <v>1499816</v>
      </c>
      <c r="K292" s="6">
        <v>1499816</v>
      </c>
      <c r="L292" s="6">
        <v>1499816</v>
      </c>
      <c r="M292" s="1" t="s">
        <v>78</v>
      </c>
      <c r="N292" s="40">
        <v>0</v>
      </c>
      <c r="O292" s="6">
        <v>1500000</v>
      </c>
      <c r="P292" s="17">
        <v>2.1</v>
      </c>
      <c r="Q292" s="59" t="s">
        <v>1340</v>
      </c>
      <c r="R292" s="61">
        <v>1500000</v>
      </c>
      <c r="S292" s="63"/>
      <c r="T292" s="52">
        <v>1200000</v>
      </c>
      <c r="U292" s="6">
        <v>1200000</v>
      </c>
      <c r="V292" s="6">
        <v>1200000</v>
      </c>
      <c r="W292" s="6">
        <v>0</v>
      </c>
      <c r="X292" s="6">
        <v>0</v>
      </c>
      <c r="Y292" s="14">
        <v>0</v>
      </c>
      <c r="Z292" s="63"/>
      <c r="AA292" s="52">
        <v>1200000</v>
      </c>
      <c r="AB292" s="9">
        <v>0</v>
      </c>
      <c r="AC292" s="91"/>
      <c r="AD292" s="52">
        <v>1200000</v>
      </c>
      <c r="AE292" s="6">
        <v>1200000</v>
      </c>
      <c r="AF292" s="6">
        <v>0</v>
      </c>
      <c r="AG292" s="6">
        <v>0</v>
      </c>
      <c r="AH292" s="64"/>
      <c r="AI292" s="91"/>
      <c r="AJ292" s="24"/>
      <c r="AK292" s="91"/>
      <c r="AL292" s="52">
        <v>1200000</v>
      </c>
      <c r="AM292" s="6">
        <v>1200000</v>
      </c>
      <c r="AN292" s="6">
        <v>1200000</v>
      </c>
      <c r="AO292" s="6">
        <v>0</v>
      </c>
      <c r="AP292" s="6">
        <v>0</v>
      </c>
      <c r="AQ292" s="14">
        <v>0</v>
      </c>
      <c r="AR292" s="37"/>
      <c r="AS292" s="133"/>
      <c r="AT292" s="34">
        <v>0</v>
      </c>
      <c r="AU292" s="34">
        <v>0</v>
      </c>
      <c r="AW292" s="137"/>
      <c r="BC292" s="34">
        <v>0</v>
      </c>
    </row>
    <row r="293" spans="1:55" s="16" customFormat="1" ht="114.75">
      <c r="A293" s="57" t="s">
        <v>252</v>
      </c>
      <c r="B293" s="25">
        <v>200711200</v>
      </c>
      <c r="C293" s="1" t="s">
        <v>87</v>
      </c>
      <c r="D293" s="1" t="s">
        <v>1275</v>
      </c>
      <c r="E293" s="58" t="s">
        <v>209</v>
      </c>
      <c r="F293" s="36" t="s">
        <v>1861</v>
      </c>
      <c r="G293" s="1" t="s">
        <v>1163</v>
      </c>
      <c r="H293" s="1" t="s">
        <v>1615</v>
      </c>
      <c r="I293" s="17" t="s">
        <v>1561</v>
      </c>
      <c r="J293" s="6">
        <v>828000</v>
      </c>
      <c r="K293" s="6">
        <v>724000</v>
      </c>
      <c r="L293" s="6">
        <v>492000</v>
      </c>
      <c r="M293" s="1" t="s">
        <v>1844</v>
      </c>
      <c r="N293" s="6">
        <v>0</v>
      </c>
      <c r="O293" s="6">
        <v>0</v>
      </c>
      <c r="P293" s="17">
        <v>1</v>
      </c>
      <c r="Q293" s="59" t="s">
        <v>1265</v>
      </c>
      <c r="R293" s="61">
        <v>0</v>
      </c>
      <c r="S293" s="63"/>
      <c r="T293" s="52">
        <v>340000</v>
      </c>
      <c r="U293" s="6">
        <v>340000</v>
      </c>
      <c r="V293" s="6">
        <v>340000</v>
      </c>
      <c r="W293" s="6">
        <v>0</v>
      </c>
      <c r="X293" s="6">
        <v>0</v>
      </c>
      <c r="Y293" s="14">
        <v>0</v>
      </c>
      <c r="Z293" s="63"/>
      <c r="AA293" s="52">
        <v>340000</v>
      </c>
      <c r="AB293" s="9">
        <v>0</v>
      </c>
      <c r="AC293" s="91"/>
      <c r="AD293" s="52">
        <v>340000</v>
      </c>
      <c r="AE293" s="6">
        <v>340000</v>
      </c>
      <c r="AF293" s="6">
        <v>0</v>
      </c>
      <c r="AG293" s="6">
        <v>0</v>
      </c>
      <c r="AH293" s="64" t="s">
        <v>1395</v>
      </c>
      <c r="AI293" s="91"/>
      <c r="AJ293" s="24"/>
      <c r="AK293" s="91"/>
      <c r="AL293" s="52">
        <v>340000</v>
      </c>
      <c r="AM293" s="6">
        <v>340000</v>
      </c>
      <c r="AN293" s="6">
        <v>340000</v>
      </c>
      <c r="AO293" s="6">
        <v>1024000</v>
      </c>
      <c r="AP293" s="6">
        <v>0</v>
      </c>
      <c r="AQ293" s="14">
        <v>0</v>
      </c>
      <c r="AR293" s="37" t="s">
        <v>391</v>
      </c>
      <c r="AS293" s="133"/>
      <c r="AT293" s="34">
        <v>0</v>
      </c>
      <c r="AU293" s="34">
        <v>0</v>
      </c>
      <c r="AW293" s="137"/>
      <c r="BC293" s="34">
        <v>0</v>
      </c>
    </row>
    <row r="294" spans="1:55" s="16" customFormat="1" ht="114.75">
      <c r="A294" s="57" t="s">
        <v>252</v>
      </c>
      <c r="B294" s="25">
        <v>200300100</v>
      </c>
      <c r="C294" s="1" t="s">
        <v>1637</v>
      </c>
      <c r="D294" s="1" t="s">
        <v>1638</v>
      </c>
      <c r="E294" s="58" t="s">
        <v>209</v>
      </c>
      <c r="F294" s="36" t="s">
        <v>1861</v>
      </c>
      <c r="G294" s="1" t="s">
        <v>1135</v>
      </c>
      <c r="H294" s="1" t="s">
        <v>1615</v>
      </c>
      <c r="I294" s="1" t="s">
        <v>2365</v>
      </c>
      <c r="J294" s="6">
        <v>1181220</v>
      </c>
      <c r="K294" s="6">
        <v>492290</v>
      </c>
      <c r="L294" s="6">
        <v>445190</v>
      </c>
      <c r="M294" s="1" t="s">
        <v>1834</v>
      </c>
      <c r="N294" s="6">
        <v>400000</v>
      </c>
      <c r="O294" s="6">
        <v>0</v>
      </c>
      <c r="P294" s="17">
        <v>2.2</v>
      </c>
      <c r="Q294" s="59" t="s">
        <v>1947</v>
      </c>
      <c r="R294" s="61">
        <v>400000</v>
      </c>
      <c r="S294" s="63"/>
      <c r="T294" s="52">
        <v>48726</v>
      </c>
      <c r="U294" s="6">
        <v>48876</v>
      </c>
      <c r="V294" s="6">
        <v>45396</v>
      </c>
      <c r="W294" s="6">
        <v>0</v>
      </c>
      <c r="X294" s="6">
        <v>0</v>
      </c>
      <c r="Y294" s="14">
        <v>0</v>
      </c>
      <c r="Z294" s="63"/>
      <c r="AA294" s="53">
        <v>0</v>
      </c>
      <c r="AB294" s="9">
        <v>0</v>
      </c>
      <c r="AC294" s="91"/>
      <c r="AD294" s="53">
        <v>0</v>
      </c>
      <c r="AE294" s="18">
        <v>0</v>
      </c>
      <c r="AF294" s="6">
        <v>0</v>
      </c>
      <c r="AG294" s="6">
        <v>0</v>
      </c>
      <c r="AH294" s="64" t="s">
        <v>1391</v>
      </c>
      <c r="AI294" s="91"/>
      <c r="AJ294" s="24" t="s">
        <v>1479</v>
      </c>
      <c r="AK294" s="91"/>
      <c r="AL294" s="52">
        <v>0</v>
      </c>
      <c r="AM294" s="6">
        <v>0</v>
      </c>
      <c r="AN294" s="6">
        <v>0</v>
      </c>
      <c r="AO294" s="18">
        <v>0</v>
      </c>
      <c r="AP294" s="18">
        <v>0</v>
      </c>
      <c r="AQ294" s="44">
        <v>0</v>
      </c>
      <c r="AR294" s="37"/>
      <c r="AS294" s="133"/>
      <c r="AT294" s="34">
        <v>0</v>
      </c>
      <c r="AU294" s="34">
        <v>0</v>
      </c>
      <c r="AW294" s="137"/>
      <c r="BC294" s="34">
        <v>0</v>
      </c>
    </row>
    <row r="295" spans="1:55" s="16" customFormat="1" ht="153">
      <c r="A295" s="57" t="s">
        <v>252</v>
      </c>
      <c r="B295" s="25">
        <v>200702000</v>
      </c>
      <c r="C295" s="1" t="s">
        <v>558</v>
      </c>
      <c r="D295" s="1" t="s">
        <v>1638</v>
      </c>
      <c r="E295" s="58" t="s">
        <v>209</v>
      </c>
      <c r="F295" s="36" t="s">
        <v>1861</v>
      </c>
      <c r="G295" s="1" t="s">
        <v>1594</v>
      </c>
      <c r="H295" s="1" t="s">
        <v>1615</v>
      </c>
      <c r="I295" s="1" t="s">
        <v>897</v>
      </c>
      <c r="J295" s="6">
        <v>529950</v>
      </c>
      <c r="K295" s="6">
        <v>666195</v>
      </c>
      <c r="L295" s="6">
        <v>496750</v>
      </c>
      <c r="M295" s="1" t="s">
        <v>1834</v>
      </c>
      <c r="N295" s="6">
        <v>0</v>
      </c>
      <c r="O295" s="6">
        <v>0</v>
      </c>
      <c r="P295" s="17">
        <v>1</v>
      </c>
      <c r="Q295" s="59" t="s">
        <v>1020</v>
      </c>
      <c r="R295" s="61">
        <v>0</v>
      </c>
      <c r="S295" s="63"/>
      <c r="T295" s="52">
        <v>297666</v>
      </c>
      <c r="U295" s="6">
        <v>297666</v>
      </c>
      <c r="V295" s="6">
        <v>297666</v>
      </c>
      <c r="W295" s="6">
        <v>0</v>
      </c>
      <c r="X295" s="6">
        <v>0</v>
      </c>
      <c r="Y295" s="14">
        <v>0</v>
      </c>
      <c r="Z295" s="63"/>
      <c r="AA295" s="53">
        <v>0</v>
      </c>
      <c r="AB295" s="9">
        <v>0</v>
      </c>
      <c r="AC295" s="91"/>
      <c r="AD295" s="53">
        <v>0</v>
      </c>
      <c r="AE295" s="18">
        <v>0</v>
      </c>
      <c r="AF295" s="6">
        <v>0</v>
      </c>
      <c r="AG295" s="6">
        <v>0</v>
      </c>
      <c r="AH295" s="64" t="s">
        <v>700</v>
      </c>
      <c r="AI295" s="91"/>
      <c r="AJ295" s="24" t="s">
        <v>1480</v>
      </c>
      <c r="AK295" s="91"/>
      <c r="AL295" s="53">
        <v>0</v>
      </c>
      <c r="AM295" s="18">
        <v>0</v>
      </c>
      <c r="AN295" s="18">
        <v>0</v>
      </c>
      <c r="AO295" s="6">
        <v>0</v>
      </c>
      <c r="AP295" s="6">
        <v>0</v>
      </c>
      <c r="AQ295" s="14">
        <v>0</v>
      </c>
      <c r="AR295" s="37" t="s">
        <v>802</v>
      </c>
      <c r="AS295" s="133"/>
      <c r="AT295" s="34">
        <v>0</v>
      </c>
      <c r="AU295" s="34">
        <v>0</v>
      </c>
      <c r="AW295" s="137"/>
      <c r="BC295" s="34">
        <v>0</v>
      </c>
    </row>
    <row r="296" spans="1:55" s="16" customFormat="1" ht="102">
      <c r="A296" s="57" t="s">
        <v>252</v>
      </c>
      <c r="B296" s="46">
        <v>200739800</v>
      </c>
      <c r="C296" s="17" t="s">
        <v>2202</v>
      </c>
      <c r="D296" s="41" t="s">
        <v>1638</v>
      </c>
      <c r="E296" s="58" t="s">
        <v>209</v>
      </c>
      <c r="F296" s="36"/>
      <c r="G296" s="1"/>
      <c r="H296" s="1"/>
      <c r="I296" s="17" t="s">
        <v>2365</v>
      </c>
      <c r="J296" s="6"/>
      <c r="K296" s="6"/>
      <c r="L296" s="6"/>
      <c r="M296" s="17"/>
      <c r="N296" s="40"/>
      <c r="O296" s="40"/>
      <c r="P296" s="17"/>
      <c r="Q296" s="59"/>
      <c r="R296" s="61">
        <v>0</v>
      </c>
      <c r="S296" s="63"/>
      <c r="T296" s="52">
        <v>0</v>
      </c>
      <c r="U296" s="6">
        <v>0</v>
      </c>
      <c r="V296" s="6">
        <v>0</v>
      </c>
      <c r="W296" s="6">
        <v>1022774</v>
      </c>
      <c r="X296" s="6">
        <v>2448274</v>
      </c>
      <c r="Y296" s="14">
        <v>1118774</v>
      </c>
      <c r="Z296" s="63"/>
      <c r="AA296" s="53">
        <v>170452</v>
      </c>
      <c r="AB296" s="9">
        <v>1022774</v>
      </c>
      <c r="AC296" s="91"/>
      <c r="AD296" s="53">
        <v>170602</v>
      </c>
      <c r="AE296" s="18">
        <v>167122</v>
      </c>
      <c r="AF296" s="6">
        <v>2448274</v>
      </c>
      <c r="AG296" s="6">
        <v>1118774</v>
      </c>
      <c r="AH296" s="64" t="s">
        <v>2252</v>
      </c>
      <c r="AI296" s="91"/>
      <c r="AJ296" s="24" t="s">
        <v>1349</v>
      </c>
      <c r="AK296" s="91"/>
      <c r="AL296" s="53">
        <f>297666+0+121726</f>
        <v>419392</v>
      </c>
      <c r="AM296" s="18">
        <f>297666+0+121726</f>
        <v>419392</v>
      </c>
      <c r="AN296" s="18">
        <f>297666+0+121726</f>
        <v>419392</v>
      </c>
      <c r="AO296" s="18">
        <f>0+500000+600000</f>
        <v>1100000</v>
      </c>
      <c r="AP296" s="18">
        <f>0+500000+600000</f>
        <v>1100000</v>
      </c>
      <c r="AQ296" s="44">
        <f>0+500000+600000</f>
        <v>1100000</v>
      </c>
      <c r="AR296" s="37"/>
      <c r="AS296" s="133"/>
      <c r="AT296" s="34">
        <v>0</v>
      </c>
      <c r="AU296" s="34">
        <v>0</v>
      </c>
      <c r="AW296" s="137"/>
      <c r="BC296" s="34">
        <v>0</v>
      </c>
    </row>
    <row r="297" spans="1:55" s="16" customFormat="1" ht="38.25">
      <c r="A297" s="57" t="s">
        <v>252</v>
      </c>
      <c r="B297" s="25">
        <v>200736700</v>
      </c>
      <c r="C297" s="1" t="s">
        <v>1607</v>
      </c>
      <c r="D297" s="1" t="s">
        <v>1608</v>
      </c>
      <c r="E297" s="58" t="s">
        <v>1487</v>
      </c>
      <c r="F297" s="36" t="s">
        <v>1832</v>
      </c>
      <c r="G297" s="1" t="s">
        <v>112</v>
      </c>
      <c r="H297" s="1" t="s">
        <v>1615</v>
      </c>
      <c r="I297" s="1" t="s">
        <v>897</v>
      </c>
      <c r="J297" s="6">
        <v>345300</v>
      </c>
      <c r="K297" s="6">
        <v>2107900</v>
      </c>
      <c r="L297" s="6">
        <v>2356800</v>
      </c>
      <c r="M297" s="1" t="s">
        <v>1618</v>
      </c>
      <c r="N297" s="40">
        <v>0</v>
      </c>
      <c r="O297" s="40">
        <v>0</v>
      </c>
      <c r="P297" s="17">
        <v>3</v>
      </c>
      <c r="Q297" s="59" t="s">
        <v>407</v>
      </c>
      <c r="R297" s="61">
        <v>0</v>
      </c>
      <c r="S297" s="63"/>
      <c r="T297" s="52">
        <v>0</v>
      </c>
      <c r="U297" s="6">
        <v>0</v>
      </c>
      <c r="V297" s="6">
        <v>0</v>
      </c>
      <c r="W297" s="6">
        <v>0</v>
      </c>
      <c r="X297" s="6">
        <v>0</v>
      </c>
      <c r="Y297" s="14">
        <v>0</v>
      </c>
      <c r="Z297" s="63"/>
      <c r="AA297" s="54">
        <v>0</v>
      </c>
      <c r="AB297" s="9">
        <v>0</v>
      </c>
      <c r="AC297" s="91"/>
      <c r="AD297" s="52">
        <v>0</v>
      </c>
      <c r="AE297" s="6">
        <v>0</v>
      </c>
      <c r="AF297" s="6">
        <v>0</v>
      </c>
      <c r="AG297" s="6">
        <v>0</v>
      </c>
      <c r="AH297" s="64" t="s">
        <v>2253</v>
      </c>
      <c r="AI297" s="91"/>
      <c r="AJ297" s="24"/>
      <c r="AK297" s="91"/>
      <c r="AL297" s="52">
        <v>0</v>
      </c>
      <c r="AM297" s="6">
        <v>0</v>
      </c>
      <c r="AN297" s="6">
        <v>0</v>
      </c>
      <c r="AO297" s="6">
        <v>0</v>
      </c>
      <c r="AP297" s="6">
        <v>0</v>
      </c>
      <c r="AQ297" s="14">
        <v>0</v>
      </c>
      <c r="AR297" s="37"/>
      <c r="AS297" s="133"/>
      <c r="AT297" s="34">
        <v>0</v>
      </c>
      <c r="AU297" s="34">
        <v>0</v>
      </c>
      <c r="AW297" s="137"/>
      <c r="BC297" s="34">
        <v>0</v>
      </c>
    </row>
    <row r="298" spans="1:55" s="16" customFormat="1" ht="51">
      <c r="A298" s="57" t="s">
        <v>252</v>
      </c>
      <c r="B298" s="25">
        <v>200704800</v>
      </c>
      <c r="C298" s="1" t="s">
        <v>536</v>
      </c>
      <c r="D298" s="1" t="s">
        <v>537</v>
      </c>
      <c r="E298" s="58" t="s">
        <v>1492</v>
      </c>
      <c r="F298" s="36" t="s">
        <v>1784</v>
      </c>
      <c r="G298" s="1" t="s">
        <v>945</v>
      </c>
      <c r="H298" s="1" t="s">
        <v>1620</v>
      </c>
      <c r="I298" s="1" t="s">
        <v>897</v>
      </c>
      <c r="J298" s="6">
        <v>300000</v>
      </c>
      <c r="K298" s="6">
        <v>300000</v>
      </c>
      <c r="L298" s="6">
        <v>300000</v>
      </c>
      <c r="M298" s="1" t="s">
        <v>1795</v>
      </c>
      <c r="N298" s="6">
        <v>0</v>
      </c>
      <c r="O298" s="6">
        <v>0</v>
      </c>
      <c r="P298" s="17">
        <v>3</v>
      </c>
      <c r="Q298" s="59" t="s">
        <v>50</v>
      </c>
      <c r="R298" s="61">
        <v>0</v>
      </c>
      <c r="S298" s="63"/>
      <c r="T298" s="52">
        <v>0</v>
      </c>
      <c r="U298" s="6">
        <v>0</v>
      </c>
      <c r="V298" s="6">
        <v>0</v>
      </c>
      <c r="W298" s="6">
        <v>0</v>
      </c>
      <c r="X298" s="6">
        <v>0</v>
      </c>
      <c r="Y298" s="14">
        <v>0</v>
      </c>
      <c r="Z298" s="63"/>
      <c r="AA298" s="54">
        <v>0</v>
      </c>
      <c r="AB298" s="9">
        <v>0</v>
      </c>
      <c r="AC298" s="91"/>
      <c r="AD298" s="52">
        <v>0</v>
      </c>
      <c r="AE298" s="6">
        <v>0</v>
      </c>
      <c r="AF298" s="6">
        <v>0</v>
      </c>
      <c r="AG298" s="6">
        <v>0</v>
      </c>
      <c r="AH298" s="64" t="s">
        <v>742</v>
      </c>
      <c r="AI298" s="91"/>
      <c r="AJ298" s="24"/>
      <c r="AK298" s="91"/>
      <c r="AL298" s="52">
        <v>0</v>
      </c>
      <c r="AM298" s="6">
        <v>0</v>
      </c>
      <c r="AN298" s="6">
        <v>0</v>
      </c>
      <c r="AO298" s="6">
        <v>0</v>
      </c>
      <c r="AP298" s="6">
        <v>0</v>
      </c>
      <c r="AQ298" s="14">
        <v>0</v>
      </c>
      <c r="AR298" s="37"/>
      <c r="AS298" s="133"/>
      <c r="AT298" s="34">
        <v>0</v>
      </c>
      <c r="AU298" s="34">
        <v>0</v>
      </c>
      <c r="AW298" s="137"/>
      <c r="BC298" s="34">
        <v>0</v>
      </c>
    </row>
    <row r="299" spans="1:55" s="16" customFormat="1" ht="89.25">
      <c r="A299" s="57" t="s">
        <v>251</v>
      </c>
      <c r="B299" s="25">
        <v>198806400</v>
      </c>
      <c r="C299" s="1" t="s">
        <v>1490</v>
      </c>
      <c r="D299" s="1" t="s">
        <v>1491</v>
      </c>
      <c r="E299" s="58" t="s">
        <v>1492</v>
      </c>
      <c r="F299" s="36" t="s">
        <v>1377</v>
      </c>
      <c r="G299" s="1" t="s">
        <v>857</v>
      </c>
      <c r="H299" s="1" t="s">
        <v>1620</v>
      </c>
      <c r="I299" s="1" t="s">
        <v>1378</v>
      </c>
      <c r="J299" s="6">
        <v>1970800</v>
      </c>
      <c r="K299" s="6">
        <v>2739146</v>
      </c>
      <c r="L299" s="6">
        <v>3523054</v>
      </c>
      <c r="M299" s="1" t="s">
        <v>1844</v>
      </c>
      <c r="N299" s="6">
        <v>0</v>
      </c>
      <c r="O299" s="6">
        <v>1395000</v>
      </c>
      <c r="P299" s="17">
        <v>2.3</v>
      </c>
      <c r="Q299" s="59" t="s">
        <v>2056</v>
      </c>
      <c r="R299" s="61">
        <v>1395000</v>
      </c>
      <c r="S299" s="63"/>
      <c r="T299" s="52">
        <v>1970800</v>
      </c>
      <c r="U299" s="6">
        <v>1970800</v>
      </c>
      <c r="V299" s="6">
        <v>1970800</v>
      </c>
      <c r="W299" s="6">
        <v>0</v>
      </c>
      <c r="X299" s="6">
        <v>0</v>
      </c>
      <c r="Y299" s="14">
        <v>0</v>
      </c>
      <c r="Z299" s="63"/>
      <c r="AA299" s="52">
        <v>1970800</v>
      </c>
      <c r="AB299" s="9">
        <v>0</v>
      </c>
      <c r="AC299" s="91"/>
      <c r="AD299" s="53">
        <v>2465200</v>
      </c>
      <c r="AE299" s="18">
        <v>2465200</v>
      </c>
      <c r="AF299" s="6">
        <v>0</v>
      </c>
      <c r="AG299" s="6">
        <v>0</v>
      </c>
      <c r="AH299" s="64" t="s">
        <v>2330</v>
      </c>
      <c r="AI299" s="91"/>
      <c r="AJ299" s="24" t="s">
        <v>2415</v>
      </c>
      <c r="AK299" s="91"/>
      <c r="AL299" s="52">
        <v>1970800</v>
      </c>
      <c r="AM299" s="6">
        <v>2465200</v>
      </c>
      <c r="AN299" s="6">
        <v>2866520</v>
      </c>
      <c r="AO299" s="6">
        <v>0</v>
      </c>
      <c r="AP299" s="6">
        <v>0</v>
      </c>
      <c r="AQ299" s="14">
        <v>0</v>
      </c>
      <c r="AR299" s="37" t="s">
        <v>1579</v>
      </c>
      <c r="AS299" s="133"/>
      <c r="AT299" s="34">
        <v>0</v>
      </c>
      <c r="AU299" s="34">
        <v>0</v>
      </c>
      <c r="AW299" s="137"/>
      <c r="BC299" s="34">
        <v>0</v>
      </c>
    </row>
    <row r="300" spans="1:55" s="16" customFormat="1" ht="38.25">
      <c r="A300" s="57" t="s">
        <v>252</v>
      </c>
      <c r="B300" s="25">
        <v>199404900</v>
      </c>
      <c r="C300" s="1" t="s">
        <v>1417</v>
      </c>
      <c r="D300" s="1" t="s">
        <v>1491</v>
      </c>
      <c r="E300" s="58" t="s">
        <v>1492</v>
      </c>
      <c r="F300" s="36" t="s">
        <v>1377</v>
      </c>
      <c r="G300" s="1" t="s">
        <v>1151</v>
      </c>
      <c r="H300" s="1" t="s">
        <v>1620</v>
      </c>
      <c r="I300" s="1" t="s">
        <v>1378</v>
      </c>
      <c r="J300" s="6">
        <v>1785104</v>
      </c>
      <c r="K300" s="6">
        <v>1782556</v>
      </c>
      <c r="L300" s="6">
        <v>1831206</v>
      </c>
      <c r="M300" s="1" t="s">
        <v>2324</v>
      </c>
      <c r="N300" s="6">
        <v>0</v>
      </c>
      <c r="O300" s="6">
        <v>1614000</v>
      </c>
      <c r="P300" s="17">
        <v>1</v>
      </c>
      <c r="Q300" s="59" t="s">
        <v>1983</v>
      </c>
      <c r="R300" s="61">
        <v>1614000</v>
      </c>
      <c r="S300" s="63"/>
      <c r="T300" s="52">
        <v>1695800</v>
      </c>
      <c r="U300" s="6">
        <v>1695800</v>
      </c>
      <c r="V300" s="6">
        <v>1695800</v>
      </c>
      <c r="W300" s="6">
        <v>0</v>
      </c>
      <c r="X300" s="6">
        <v>0</v>
      </c>
      <c r="Y300" s="14">
        <v>0</v>
      </c>
      <c r="Z300" s="63"/>
      <c r="AA300" s="52">
        <v>1695800</v>
      </c>
      <c r="AB300" s="9">
        <v>0</v>
      </c>
      <c r="AC300" s="91"/>
      <c r="AD300" s="52">
        <v>1695800</v>
      </c>
      <c r="AE300" s="6">
        <v>1695800</v>
      </c>
      <c r="AF300" s="6">
        <v>0</v>
      </c>
      <c r="AG300" s="6">
        <v>0</v>
      </c>
      <c r="AH300" s="64"/>
      <c r="AI300" s="91"/>
      <c r="AJ300" s="24"/>
      <c r="AK300" s="91"/>
      <c r="AL300" s="52">
        <v>1695800</v>
      </c>
      <c r="AM300" s="6">
        <v>1695800</v>
      </c>
      <c r="AN300" s="6">
        <v>1695800</v>
      </c>
      <c r="AO300" s="6">
        <v>0</v>
      </c>
      <c r="AP300" s="6">
        <v>0</v>
      </c>
      <c r="AQ300" s="14">
        <v>0</v>
      </c>
      <c r="AR300" s="37"/>
      <c r="AS300" s="133"/>
      <c r="AT300" s="34">
        <v>0</v>
      </c>
      <c r="AU300" s="34">
        <v>0</v>
      </c>
      <c r="AW300" s="137"/>
      <c r="BC300" s="34">
        <v>0</v>
      </c>
    </row>
    <row r="301" spans="1:55" s="16" customFormat="1" ht="165.75">
      <c r="A301" s="57" t="s">
        <v>254</v>
      </c>
      <c r="B301" s="25">
        <v>200200200</v>
      </c>
      <c r="C301" s="1" t="s">
        <v>1705</v>
      </c>
      <c r="D301" s="1" t="s">
        <v>1491</v>
      </c>
      <c r="E301" s="58" t="s">
        <v>1492</v>
      </c>
      <c r="F301" s="36" t="s">
        <v>1377</v>
      </c>
      <c r="G301" s="1" t="s">
        <v>1362</v>
      </c>
      <c r="H301" s="1" t="s">
        <v>1620</v>
      </c>
      <c r="I301" s="1" t="s">
        <v>1378</v>
      </c>
      <c r="J301" s="6">
        <v>3452000</v>
      </c>
      <c r="K301" s="6">
        <v>3642000</v>
      </c>
      <c r="L301" s="6">
        <v>3593000</v>
      </c>
      <c r="M301" s="1" t="s">
        <v>2324</v>
      </c>
      <c r="N301" s="6">
        <v>0</v>
      </c>
      <c r="O301" s="6">
        <v>700000</v>
      </c>
      <c r="P301" s="17">
        <v>2.1</v>
      </c>
      <c r="Q301" s="59" t="s">
        <v>2573</v>
      </c>
      <c r="R301" s="61">
        <v>700000</v>
      </c>
      <c r="S301" s="63"/>
      <c r="T301" s="52">
        <v>3387955</v>
      </c>
      <c r="U301" s="6">
        <v>2533925</v>
      </c>
      <c r="V301" s="6">
        <v>2078120</v>
      </c>
      <c r="W301" s="6">
        <v>0</v>
      </c>
      <c r="X301" s="6">
        <v>0</v>
      </c>
      <c r="Y301" s="14">
        <v>0</v>
      </c>
      <c r="Z301" s="63"/>
      <c r="AA301" s="52">
        <v>3387955</v>
      </c>
      <c r="AB301" s="9">
        <v>0</v>
      </c>
      <c r="AC301" s="91"/>
      <c r="AD301" s="52">
        <v>2533925</v>
      </c>
      <c r="AE301" s="6">
        <v>2078120</v>
      </c>
      <c r="AF301" s="6">
        <v>0</v>
      </c>
      <c r="AG301" s="6">
        <v>0</v>
      </c>
      <c r="AH301" s="64" t="s">
        <v>2043</v>
      </c>
      <c r="AI301" s="91"/>
      <c r="AJ301" s="24"/>
      <c r="AK301" s="91"/>
      <c r="AL301" s="52">
        <v>3387955</v>
      </c>
      <c r="AM301" s="6">
        <v>2533925</v>
      </c>
      <c r="AN301" s="6">
        <v>2078120</v>
      </c>
      <c r="AO301" s="6">
        <v>0</v>
      </c>
      <c r="AP301" s="6">
        <v>0</v>
      </c>
      <c r="AQ301" s="14">
        <v>0</v>
      </c>
      <c r="AR301" s="37" t="s">
        <v>2566</v>
      </c>
      <c r="AS301" s="133"/>
      <c r="AT301" s="34">
        <v>0</v>
      </c>
      <c r="AU301" s="34">
        <v>0</v>
      </c>
      <c r="AW301" s="137"/>
      <c r="BC301" s="34">
        <v>0</v>
      </c>
    </row>
    <row r="302" spans="1:55" s="16" customFormat="1" ht="76.5">
      <c r="A302" s="57" t="s">
        <v>252</v>
      </c>
      <c r="B302" s="25">
        <v>200200800</v>
      </c>
      <c r="C302" s="1" t="s">
        <v>2457</v>
      </c>
      <c r="D302" s="1" t="s">
        <v>1491</v>
      </c>
      <c r="E302" s="58" t="s">
        <v>1492</v>
      </c>
      <c r="F302" s="36" t="s">
        <v>1377</v>
      </c>
      <c r="G302" s="1" t="s">
        <v>1359</v>
      </c>
      <c r="H302" s="1" t="s">
        <v>1620</v>
      </c>
      <c r="I302" s="1" t="s">
        <v>1378</v>
      </c>
      <c r="J302" s="6">
        <v>241500</v>
      </c>
      <c r="K302" s="6">
        <v>512000</v>
      </c>
      <c r="L302" s="6">
        <v>551500</v>
      </c>
      <c r="M302" s="1" t="s">
        <v>1623</v>
      </c>
      <c r="N302" s="40">
        <v>0</v>
      </c>
      <c r="O302" s="6">
        <v>259973</v>
      </c>
      <c r="P302" s="17">
        <v>2.3</v>
      </c>
      <c r="Q302" s="59" t="s">
        <v>888</v>
      </c>
      <c r="R302" s="61">
        <v>259973</v>
      </c>
      <c r="S302" s="63"/>
      <c r="T302" s="52">
        <v>241000</v>
      </c>
      <c r="U302" s="6">
        <v>460800</v>
      </c>
      <c r="V302" s="6">
        <v>496350</v>
      </c>
      <c r="W302" s="6">
        <v>0</v>
      </c>
      <c r="X302" s="6">
        <v>0</v>
      </c>
      <c r="Y302" s="14">
        <v>0</v>
      </c>
      <c r="Z302" s="63"/>
      <c r="AA302" s="52">
        <v>241000</v>
      </c>
      <c r="AB302" s="9">
        <v>0</v>
      </c>
      <c r="AC302" s="91"/>
      <c r="AD302" s="52">
        <v>460800</v>
      </c>
      <c r="AE302" s="6">
        <v>496350</v>
      </c>
      <c r="AF302" s="6">
        <v>0</v>
      </c>
      <c r="AG302" s="6">
        <v>0</v>
      </c>
      <c r="AH302" s="64" t="s">
        <v>748</v>
      </c>
      <c r="AI302" s="91"/>
      <c r="AJ302" s="24"/>
      <c r="AK302" s="91"/>
      <c r="AL302" s="52">
        <v>241000</v>
      </c>
      <c r="AM302" s="6">
        <v>460800</v>
      </c>
      <c r="AN302" s="6">
        <v>496350</v>
      </c>
      <c r="AO302" s="6">
        <v>0</v>
      </c>
      <c r="AP302" s="6">
        <v>0</v>
      </c>
      <c r="AQ302" s="14">
        <v>0</v>
      </c>
      <c r="AR302" s="37" t="s">
        <v>889</v>
      </c>
      <c r="AS302" s="133"/>
      <c r="AT302" s="34">
        <v>0</v>
      </c>
      <c r="AU302" s="34">
        <v>0</v>
      </c>
      <c r="AW302" s="137"/>
      <c r="BC302" s="34">
        <v>0</v>
      </c>
    </row>
    <row r="303" spans="1:55" s="16" customFormat="1" ht="51">
      <c r="A303" s="57" t="s">
        <v>254</v>
      </c>
      <c r="B303" s="25">
        <v>200201100</v>
      </c>
      <c r="C303" s="1" t="s">
        <v>1706</v>
      </c>
      <c r="D303" s="1" t="s">
        <v>1491</v>
      </c>
      <c r="E303" s="58" t="s">
        <v>1492</v>
      </c>
      <c r="F303" s="36" t="s">
        <v>1377</v>
      </c>
      <c r="G303" s="1" t="s">
        <v>349</v>
      </c>
      <c r="H303" s="1" t="s">
        <v>62</v>
      </c>
      <c r="I303" s="1" t="s">
        <v>1378</v>
      </c>
      <c r="J303" s="6">
        <v>774698.76</v>
      </c>
      <c r="K303" s="6">
        <v>785361.28</v>
      </c>
      <c r="L303" s="6">
        <v>801900.96</v>
      </c>
      <c r="M303" s="1" t="s">
        <v>2324</v>
      </c>
      <c r="N303" s="40">
        <v>0</v>
      </c>
      <c r="O303" s="6">
        <v>465548</v>
      </c>
      <c r="P303" s="17">
        <v>1</v>
      </c>
      <c r="Q303" s="59" t="s">
        <v>1107</v>
      </c>
      <c r="R303" s="61">
        <v>465548</v>
      </c>
      <c r="S303" s="63"/>
      <c r="T303" s="52">
        <v>700023</v>
      </c>
      <c r="U303" s="6">
        <v>700023</v>
      </c>
      <c r="V303" s="6">
        <v>700023</v>
      </c>
      <c r="W303" s="6">
        <v>0</v>
      </c>
      <c r="X303" s="6">
        <v>0</v>
      </c>
      <c r="Y303" s="14">
        <v>0</v>
      </c>
      <c r="Z303" s="63"/>
      <c r="AA303" s="52">
        <v>700023</v>
      </c>
      <c r="AB303" s="9">
        <v>0</v>
      </c>
      <c r="AC303" s="91"/>
      <c r="AD303" s="52">
        <v>700023</v>
      </c>
      <c r="AE303" s="6">
        <v>700023</v>
      </c>
      <c r="AF303" s="6">
        <v>0</v>
      </c>
      <c r="AG303" s="6">
        <v>0</v>
      </c>
      <c r="AH303" s="64"/>
      <c r="AI303" s="91"/>
      <c r="AJ303" s="24" t="s">
        <v>1436</v>
      </c>
      <c r="AK303" s="91"/>
      <c r="AL303" s="52">
        <v>700023</v>
      </c>
      <c r="AM303" s="6">
        <v>709707</v>
      </c>
      <c r="AN303" s="6">
        <v>724671</v>
      </c>
      <c r="AO303" s="6">
        <v>0</v>
      </c>
      <c r="AP303" s="6">
        <v>0</v>
      </c>
      <c r="AQ303" s="14">
        <v>0</v>
      </c>
      <c r="AR303" s="37"/>
      <c r="AS303" s="133"/>
      <c r="AT303" s="34">
        <v>0</v>
      </c>
      <c r="AU303" s="34">
        <v>0</v>
      </c>
      <c r="AW303" s="137"/>
      <c r="BC303" s="34">
        <v>0</v>
      </c>
    </row>
    <row r="304" spans="1:55" s="16" customFormat="1" ht="38.25">
      <c r="A304" s="57" t="s">
        <v>251</v>
      </c>
      <c r="B304" s="25">
        <v>199500900</v>
      </c>
      <c r="C304" s="1" t="s">
        <v>513</v>
      </c>
      <c r="D304" s="1" t="s">
        <v>514</v>
      </c>
      <c r="E304" s="58" t="s">
        <v>212</v>
      </c>
      <c r="F304" s="36" t="s">
        <v>1784</v>
      </c>
      <c r="G304" s="1" t="s">
        <v>736</v>
      </c>
      <c r="H304" s="1" t="s">
        <v>1620</v>
      </c>
      <c r="I304" s="1" t="s">
        <v>1590</v>
      </c>
      <c r="J304" s="6">
        <v>144000</v>
      </c>
      <c r="K304" s="6">
        <v>145000</v>
      </c>
      <c r="L304" s="6">
        <v>146000</v>
      </c>
      <c r="M304" s="1" t="s">
        <v>2324</v>
      </c>
      <c r="N304" s="6">
        <v>0</v>
      </c>
      <c r="O304" s="6">
        <v>114889</v>
      </c>
      <c r="P304" s="17">
        <v>1</v>
      </c>
      <c r="Q304" s="59" t="s">
        <v>2045</v>
      </c>
      <c r="R304" s="61">
        <v>114889</v>
      </c>
      <c r="S304" s="63"/>
      <c r="T304" s="52">
        <v>144000</v>
      </c>
      <c r="U304" s="6">
        <v>144000</v>
      </c>
      <c r="V304" s="6">
        <v>144000</v>
      </c>
      <c r="W304" s="6">
        <v>0</v>
      </c>
      <c r="X304" s="6">
        <v>0</v>
      </c>
      <c r="Y304" s="14">
        <v>0</v>
      </c>
      <c r="Z304" s="63"/>
      <c r="AA304" s="52">
        <v>144000</v>
      </c>
      <c r="AB304" s="9">
        <v>0</v>
      </c>
      <c r="AC304" s="91"/>
      <c r="AD304" s="52">
        <v>144000</v>
      </c>
      <c r="AE304" s="6">
        <v>144000</v>
      </c>
      <c r="AF304" s="6">
        <v>0</v>
      </c>
      <c r="AG304" s="6">
        <v>0</v>
      </c>
      <c r="AH304" s="64" t="s">
        <v>2482</v>
      </c>
      <c r="AI304" s="91"/>
      <c r="AJ304" s="24"/>
      <c r="AK304" s="91"/>
      <c r="AL304" s="52">
        <v>144000</v>
      </c>
      <c r="AM304" s="6">
        <v>145000</v>
      </c>
      <c r="AN304" s="6">
        <v>146000</v>
      </c>
      <c r="AO304" s="6">
        <v>0</v>
      </c>
      <c r="AP304" s="6">
        <v>0</v>
      </c>
      <c r="AQ304" s="14">
        <v>0</v>
      </c>
      <c r="AR304" s="37"/>
      <c r="AS304" s="133"/>
      <c r="AT304" s="34">
        <v>0</v>
      </c>
      <c r="AU304" s="34">
        <v>0</v>
      </c>
      <c r="AW304" s="137"/>
      <c r="BC304" s="34">
        <v>0</v>
      </c>
    </row>
    <row r="305" spans="1:55" s="16" customFormat="1" ht="63.75">
      <c r="A305" s="57" t="s">
        <v>256</v>
      </c>
      <c r="B305" s="25">
        <v>200103100</v>
      </c>
      <c r="C305" s="1" t="s">
        <v>1222</v>
      </c>
      <c r="D305" s="1" t="s">
        <v>1223</v>
      </c>
      <c r="E305" s="58" t="s">
        <v>212</v>
      </c>
      <c r="F305" s="36" t="s">
        <v>1784</v>
      </c>
      <c r="G305" s="1" t="s">
        <v>920</v>
      </c>
      <c r="H305" s="1" t="s">
        <v>1620</v>
      </c>
      <c r="I305" s="1" t="s">
        <v>1818</v>
      </c>
      <c r="J305" s="6">
        <v>25000</v>
      </c>
      <c r="K305" s="6">
        <v>45000</v>
      </c>
      <c r="L305" s="6">
        <v>45000</v>
      </c>
      <c r="M305" s="1" t="s">
        <v>2324</v>
      </c>
      <c r="N305" s="6">
        <v>0</v>
      </c>
      <c r="O305" s="6">
        <v>45000</v>
      </c>
      <c r="P305" s="17">
        <v>1</v>
      </c>
      <c r="Q305" s="59" t="s">
        <v>651</v>
      </c>
      <c r="R305" s="61">
        <v>45000</v>
      </c>
      <c r="S305" s="63"/>
      <c r="T305" s="52">
        <v>0</v>
      </c>
      <c r="U305" s="6">
        <v>20000</v>
      </c>
      <c r="V305" s="6">
        <v>20000</v>
      </c>
      <c r="W305" s="6">
        <v>0</v>
      </c>
      <c r="X305" s="6">
        <v>0</v>
      </c>
      <c r="Y305" s="14">
        <v>0</v>
      </c>
      <c r="Z305" s="63"/>
      <c r="AA305" s="52">
        <v>0</v>
      </c>
      <c r="AB305" s="9">
        <v>0</v>
      </c>
      <c r="AC305" s="91"/>
      <c r="AD305" s="52">
        <v>20000</v>
      </c>
      <c r="AE305" s="6">
        <v>20000</v>
      </c>
      <c r="AF305" s="6">
        <v>0</v>
      </c>
      <c r="AG305" s="6">
        <v>0</v>
      </c>
      <c r="AH305" s="64"/>
      <c r="AI305" s="91"/>
      <c r="AJ305" s="24"/>
      <c r="AK305" s="91"/>
      <c r="AL305" s="52">
        <v>0</v>
      </c>
      <c r="AM305" s="6">
        <v>20000</v>
      </c>
      <c r="AN305" s="6">
        <v>20000</v>
      </c>
      <c r="AO305" s="6">
        <v>0</v>
      </c>
      <c r="AP305" s="6">
        <v>0</v>
      </c>
      <c r="AQ305" s="14">
        <v>0</v>
      </c>
      <c r="AR305" s="37" t="s">
        <v>652</v>
      </c>
      <c r="AS305" s="133"/>
      <c r="AT305" s="34">
        <v>0</v>
      </c>
      <c r="AU305" s="34">
        <v>0</v>
      </c>
      <c r="AW305" s="137"/>
      <c r="BC305" s="34">
        <v>0</v>
      </c>
    </row>
    <row r="306" spans="1:55" s="16" customFormat="1" ht="38.25">
      <c r="A306" s="57" t="s">
        <v>252</v>
      </c>
      <c r="B306" s="25">
        <v>200206100</v>
      </c>
      <c r="C306" s="1" t="s">
        <v>298</v>
      </c>
      <c r="D306" s="1" t="s">
        <v>299</v>
      </c>
      <c r="E306" s="58" t="s">
        <v>206</v>
      </c>
      <c r="F306" s="36" t="s">
        <v>1857</v>
      </c>
      <c r="G306" s="1" t="s">
        <v>145</v>
      </c>
      <c r="H306" s="1" t="s">
        <v>1615</v>
      </c>
      <c r="I306" s="1" t="s">
        <v>1858</v>
      </c>
      <c r="J306" s="6">
        <v>482106</v>
      </c>
      <c r="K306" s="6">
        <v>476576</v>
      </c>
      <c r="L306" s="6">
        <v>485376</v>
      </c>
      <c r="M306" s="1" t="s">
        <v>2324</v>
      </c>
      <c r="N306" s="40">
        <v>0</v>
      </c>
      <c r="O306" s="6">
        <v>200000</v>
      </c>
      <c r="P306" s="17">
        <v>2.1</v>
      </c>
      <c r="Q306" s="59" t="s">
        <v>1956</v>
      </c>
      <c r="R306" s="61">
        <v>200000</v>
      </c>
      <c r="S306" s="63"/>
      <c r="T306" s="52">
        <v>397486</v>
      </c>
      <c r="U306" s="6">
        <v>397486</v>
      </c>
      <c r="V306" s="6">
        <v>397486</v>
      </c>
      <c r="W306" s="6">
        <v>0</v>
      </c>
      <c r="X306" s="6">
        <v>0</v>
      </c>
      <c r="Y306" s="14">
        <v>0</v>
      </c>
      <c r="Z306" s="63"/>
      <c r="AA306" s="52">
        <v>397486</v>
      </c>
      <c r="AB306" s="9">
        <v>0</v>
      </c>
      <c r="AC306" s="91"/>
      <c r="AD306" s="52">
        <v>397486</v>
      </c>
      <c r="AE306" s="6">
        <v>397486</v>
      </c>
      <c r="AF306" s="6">
        <v>0</v>
      </c>
      <c r="AG306" s="6">
        <v>0</v>
      </c>
      <c r="AH306" s="64" t="s">
        <v>1389</v>
      </c>
      <c r="AI306" s="91"/>
      <c r="AJ306" s="24"/>
      <c r="AK306" s="91"/>
      <c r="AL306" s="52">
        <v>397486</v>
      </c>
      <c r="AM306" s="6">
        <v>397486</v>
      </c>
      <c r="AN306" s="6">
        <v>397486</v>
      </c>
      <c r="AO306" s="6">
        <v>0</v>
      </c>
      <c r="AP306" s="6">
        <v>0</v>
      </c>
      <c r="AQ306" s="14">
        <v>0</v>
      </c>
      <c r="AR306" s="37"/>
      <c r="AS306" s="133"/>
      <c r="AT306" s="34">
        <v>0</v>
      </c>
      <c r="AU306" s="34">
        <v>0</v>
      </c>
      <c r="AW306" s="137"/>
      <c r="BC306" s="34">
        <v>0</v>
      </c>
    </row>
    <row r="307" spans="1:55" s="16" customFormat="1" ht="63.75">
      <c r="A307" s="57" t="s">
        <v>252</v>
      </c>
      <c r="B307" s="25">
        <v>200706700</v>
      </c>
      <c r="C307" s="1" t="s">
        <v>1924</v>
      </c>
      <c r="D307" s="1" t="s">
        <v>1925</v>
      </c>
      <c r="E307" s="58" t="s">
        <v>206</v>
      </c>
      <c r="F307" s="36" t="s">
        <v>1857</v>
      </c>
      <c r="G307" s="1" t="s">
        <v>231</v>
      </c>
      <c r="H307" s="1" t="s">
        <v>1615</v>
      </c>
      <c r="I307" s="1" t="s">
        <v>897</v>
      </c>
      <c r="J307" s="6">
        <v>220692</v>
      </c>
      <c r="K307" s="6">
        <v>220692</v>
      </c>
      <c r="L307" s="6">
        <v>220692</v>
      </c>
      <c r="M307" s="1" t="s">
        <v>2328</v>
      </c>
      <c r="N307" s="6">
        <v>0</v>
      </c>
      <c r="O307" s="6">
        <v>0</v>
      </c>
      <c r="P307" s="17">
        <v>1</v>
      </c>
      <c r="Q307" s="59" t="s">
        <v>59</v>
      </c>
      <c r="R307" s="61">
        <v>0</v>
      </c>
      <c r="S307" s="63"/>
      <c r="T307" s="52">
        <v>0</v>
      </c>
      <c r="U307" s="6">
        <v>0</v>
      </c>
      <c r="V307" s="6">
        <v>0</v>
      </c>
      <c r="W307" s="6">
        <v>0</v>
      </c>
      <c r="X307" s="6">
        <v>0</v>
      </c>
      <c r="Y307" s="14">
        <v>0</v>
      </c>
      <c r="Z307" s="63"/>
      <c r="AA307" s="54">
        <v>0</v>
      </c>
      <c r="AB307" s="9">
        <v>0</v>
      </c>
      <c r="AC307" s="91"/>
      <c r="AD307" s="52">
        <v>0</v>
      </c>
      <c r="AE307" s="6">
        <v>0</v>
      </c>
      <c r="AF307" s="6">
        <v>0</v>
      </c>
      <c r="AG307" s="6">
        <v>0</v>
      </c>
      <c r="AH307" s="64" t="s">
        <v>742</v>
      </c>
      <c r="AI307" s="91"/>
      <c r="AJ307" s="24"/>
      <c r="AK307" s="91"/>
      <c r="AL307" s="52">
        <v>0</v>
      </c>
      <c r="AM307" s="6">
        <v>0</v>
      </c>
      <c r="AN307" s="6">
        <v>0</v>
      </c>
      <c r="AO307" s="6">
        <v>0</v>
      </c>
      <c r="AP307" s="6">
        <v>0</v>
      </c>
      <c r="AQ307" s="14">
        <v>0</v>
      </c>
      <c r="AR307" s="37"/>
      <c r="AS307" s="133"/>
      <c r="AT307" s="34">
        <v>0</v>
      </c>
      <c r="AU307" s="34">
        <v>0</v>
      </c>
      <c r="AW307" s="137"/>
      <c r="BC307" s="34">
        <v>0</v>
      </c>
    </row>
    <row r="308" spans="1:55" s="16" customFormat="1" ht="63.75">
      <c r="A308" s="57" t="s">
        <v>252</v>
      </c>
      <c r="B308" s="25">
        <v>200704300</v>
      </c>
      <c r="C308" s="1" t="s">
        <v>531</v>
      </c>
      <c r="D308" s="1" t="s">
        <v>532</v>
      </c>
      <c r="E308" s="58" t="s">
        <v>2504</v>
      </c>
      <c r="F308" s="36" t="s">
        <v>1853</v>
      </c>
      <c r="G308" s="1" t="s">
        <v>376</v>
      </c>
      <c r="H308" s="1" t="s">
        <v>1615</v>
      </c>
      <c r="I308" s="1" t="s">
        <v>897</v>
      </c>
      <c r="J308" s="6">
        <v>150000</v>
      </c>
      <c r="K308" s="6">
        <v>150000</v>
      </c>
      <c r="L308" s="6">
        <v>150000</v>
      </c>
      <c r="M308" s="1" t="s">
        <v>1618</v>
      </c>
      <c r="N308" s="6">
        <v>0</v>
      </c>
      <c r="O308" s="6">
        <v>0</v>
      </c>
      <c r="P308" s="17">
        <v>2.1</v>
      </c>
      <c r="Q308" s="59" t="s">
        <v>875</v>
      </c>
      <c r="R308" s="61">
        <v>0</v>
      </c>
      <c r="S308" s="63"/>
      <c r="T308" s="52">
        <v>0</v>
      </c>
      <c r="U308" s="6">
        <v>0</v>
      </c>
      <c r="V308" s="6">
        <v>0</v>
      </c>
      <c r="W308" s="6">
        <v>0</v>
      </c>
      <c r="X308" s="6">
        <v>0</v>
      </c>
      <c r="Y308" s="14">
        <v>0</v>
      </c>
      <c r="Z308" s="63"/>
      <c r="AA308" s="54">
        <v>0</v>
      </c>
      <c r="AB308" s="9">
        <v>0</v>
      </c>
      <c r="AC308" s="91"/>
      <c r="AD308" s="52">
        <v>0</v>
      </c>
      <c r="AE308" s="6">
        <v>0</v>
      </c>
      <c r="AF308" s="6">
        <v>0</v>
      </c>
      <c r="AG308" s="6">
        <v>0</v>
      </c>
      <c r="AH308" s="64" t="s">
        <v>742</v>
      </c>
      <c r="AI308" s="91"/>
      <c r="AJ308" s="24"/>
      <c r="AK308" s="91"/>
      <c r="AL308" s="52">
        <v>0</v>
      </c>
      <c r="AM308" s="6">
        <v>0</v>
      </c>
      <c r="AN308" s="6">
        <v>0</v>
      </c>
      <c r="AO308" s="6">
        <v>0</v>
      </c>
      <c r="AP308" s="6">
        <v>0</v>
      </c>
      <c r="AQ308" s="14">
        <v>0</v>
      </c>
      <c r="AR308" s="37"/>
      <c r="AS308" s="133"/>
      <c r="AT308" s="34">
        <v>0</v>
      </c>
      <c r="AU308" s="34">
        <v>0</v>
      </c>
      <c r="AW308" s="137"/>
      <c r="BC308" s="34">
        <v>0</v>
      </c>
    </row>
    <row r="309" spans="1:55" s="16" customFormat="1" ht="63.75">
      <c r="A309" s="57" t="s">
        <v>254</v>
      </c>
      <c r="B309" s="25">
        <v>200708100</v>
      </c>
      <c r="C309" s="1" t="s">
        <v>1305</v>
      </c>
      <c r="D309" s="1" t="s">
        <v>532</v>
      </c>
      <c r="E309" s="58" t="s">
        <v>2504</v>
      </c>
      <c r="F309" s="36" t="s">
        <v>877</v>
      </c>
      <c r="G309" s="1" t="s">
        <v>926</v>
      </c>
      <c r="H309" s="1" t="s">
        <v>1615</v>
      </c>
      <c r="I309" s="1" t="s">
        <v>897</v>
      </c>
      <c r="J309" s="6">
        <v>161000</v>
      </c>
      <c r="K309" s="6">
        <v>14000</v>
      </c>
      <c r="L309" s="6">
        <v>0</v>
      </c>
      <c r="M309" s="1" t="s">
        <v>1618</v>
      </c>
      <c r="N309" s="40">
        <v>0</v>
      </c>
      <c r="O309" s="40">
        <v>0</v>
      </c>
      <c r="P309" s="17">
        <v>3</v>
      </c>
      <c r="Q309" s="59" t="s">
        <v>2292</v>
      </c>
      <c r="R309" s="61">
        <v>0</v>
      </c>
      <c r="S309" s="63"/>
      <c r="T309" s="52">
        <v>0</v>
      </c>
      <c r="U309" s="6">
        <v>0</v>
      </c>
      <c r="V309" s="6">
        <v>0</v>
      </c>
      <c r="W309" s="6">
        <v>0</v>
      </c>
      <c r="X309" s="6">
        <v>0</v>
      </c>
      <c r="Y309" s="14">
        <v>0</v>
      </c>
      <c r="Z309" s="63"/>
      <c r="AA309" s="54">
        <v>0</v>
      </c>
      <c r="AB309" s="9">
        <v>0</v>
      </c>
      <c r="AC309" s="91"/>
      <c r="AD309" s="52">
        <v>0</v>
      </c>
      <c r="AE309" s="6">
        <v>0</v>
      </c>
      <c r="AF309" s="6">
        <v>0</v>
      </c>
      <c r="AG309" s="6">
        <v>0</v>
      </c>
      <c r="AH309" s="64" t="s">
        <v>2257</v>
      </c>
      <c r="AI309" s="91"/>
      <c r="AJ309" s="24"/>
      <c r="AK309" s="91"/>
      <c r="AL309" s="52">
        <v>0</v>
      </c>
      <c r="AM309" s="6">
        <v>0</v>
      </c>
      <c r="AN309" s="6">
        <v>0</v>
      </c>
      <c r="AO309" s="6">
        <v>0</v>
      </c>
      <c r="AP309" s="6">
        <v>0</v>
      </c>
      <c r="AQ309" s="14">
        <v>0</v>
      </c>
      <c r="AR309" s="37"/>
      <c r="AS309" s="133"/>
      <c r="AT309" s="34">
        <v>0</v>
      </c>
      <c r="AU309" s="34">
        <v>0</v>
      </c>
      <c r="AW309" s="137"/>
      <c r="BC309" s="34">
        <v>0</v>
      </c>
    </row>
    <row r="310" spans="1:55" s="16" customFormat="1" ht="38.25">
      <c r="A310" s="57" t="s">
        <v>254</v>
      </c>
      <c r="B310" s="25">
        <v>200715100</v>
      </c>
      <c r="C310" s="1" t="s">
        <v>669</v>
      </c>
      <c r="D310" s="1" t="s">
        <v>532</v>
      </c>
      <c r="E310" s="58" t="s">
        <v>540</v>
      </c>
      <c r="F310" s="36" t="s">
        <v>1842</v>
      </c>
      <c r="G310" s="1" t="s">
        <v>14</v>
      </c>
      <c r="H310" s="1" t="s">
        <v>1615</v>
      </c>
      <c r="I310" s="1" t="s">
        <v>897</v>
      </c>
      <c r="J310" s="6">
        <v>100000</v>
      </c>
      <c r="K310" s="6">
        <v>50000</v>
      </c>
      <c r="L310" s="6">
        <v>0</v>
      </c>
      <c r="M310" s="1" t="s">
        <v>1618</v>
      </c>
      <c r="N310" s="40">
        <v>0</v>
      </c>
      <c r="O310" s="40">
        <v>0</v>
      </c>
      <c r="P310" s="17">
        <v>2.3</v>
      </c>
      <c r="Q310" s="59" t="s">
        <v>2060</v>
      </c>
      <c r="R310" s="61">
        <v>0</v>
      </c>
      <c r="S310" s="63"/>
      <c r="T310" s="52">
        <v>0</v>
      </c>
      <c r="U310" s="6">
        <v>0</v>
      </c>
      <c r="V310" s="6">
        <v>0</v>
      </c>
      <c r="W310" s="6">
        <v>0</v>
      </c>
      <c r="X310" s="6">
        <v>0</v>
      </c>
      <c r="Y310" s="14">
        <v>0</v>
      </c>
      <c r="Z310" s="63"/>
      <c r="AA310" s="54">
        <v>0</v>
      </c>
      <c r="AB310" s="9">
        <v>0</v>
      </c>
      <c r="AC310" s="91"/>
      <c r="AD310" s="52">
        <v>0</v>
      </c>
      <c r="AE310" s="6">
        <v>0</v>
      </c>
      <c r="AF310" s="6">
        <v>0</v>
      </c>
      <c r="AG310" s="6">
        <v>0</v>
      </c>
      <c r="AH310" s="64" t="s">
        <v>742</v>
      </c>
      <c r="AI310" s="91"/>
      <c r="AJ310" s="24"/>
      <c r="AK310" s="91"/>
      <c r="AL310" s="52">
        <v>0</v>
      </c>
      <c r="AM310" s="6">
        <v>0</v>
      </c>
      <c r="AN310" s="6">
        <v>0</v>
      </c>
      <c r="AO310" s="6">
        <v>0</v>
      </c>
      <c r="AP310" s="6">
        <v>0</v>
      </c>
      <c r="AQ310" s="14">
        <v>0</v>
      </c>
      <c r="AR310" s="37"/>
      <c r="AS310" s="133"/>
      <c r="AT310" s="34">
        <v>0</v>
      </c>
      <c r="AU310" s="34">
        <v>0</v>
      </c>
      <c r="AW310" s="137"/>
      <c r="BC310" s="34">
        <v>0</v>
      </c>
    </row>
    <row r="311" spans="1:55" s="16" customFormat="1" ht="38.25">
      <c r="A311" s="57" t="s">
        <v>252</v>
      </c>
      <c r="B311" s="25">
        <v>200731500</v>
      </c>
      <c r="C311" s="1" t="s">
        <v>473</v>
      </c>
      <c r="D311" s="1" t="s">
        <v>532</v>
      </c>
      <c r="E311" s="58" t="s">
        <v>2504</v>
      </c>
      <c r="F311" s="36" t="s">
        <v>2009</v>
      </c>
      <c r="G311" s="1" t="s">
        <v>1001</v>
      </c>
      <c r="H311" s="1" t="s">
        <v>1615</v>
      </c>
      <c r="I311" s="1" t="s">
        <v>897</v>
      </c>
      <c r="J311" s="6">
        <v>160000</v>
      </c>
      <c r="K311" s="6">
        <v>0</v>
      </c>
      <c r="L311" s="6">
        <v>0</v>
      </c>
      <c r="M311" s="1" t="s">
        <v>1618</v>
      </c>
      <c r="N311" s="6">
        <v>0</v>
      </c>
      <c r="O311" s="6">
        <v>0</v>
      </c>
      <c r="P311" s="17">
        <v>3</v>
      </c>
      <c r="Q311" s="59" t="s">
        <v>2010</v>
      </c>
      <c r="R311" s="61">
        <v>0</v>
      </c>
      <c r="S311" s="63"/>
      <c r="T311" s="52">
        <v>0</v>
      </c>
      <c r="U311" s="6">
        <v>0</v>
      </c>
      <c r="V311" s="6">
        <v>0</v>
      </c>
      <c r="W311" s="6">
        <v>0</v>
      </c>
      <c r="X311" s="6">
        <v>0</v>
      </c>
      <c r="Y311" s="14">
        <v>0</v>
      </c>
      <c r="Z311" s="63"/>
      <c r="AA311" s="54">
        <v>0</v>
      </c>
      <c r="AB311" s="9">
        <v>0</v>
      </c>
      <c r="AC311" s="91"/>
      <c r="AD311" s="52">
        <v>0</v>
      </c>
      <c r="AE311" s="6">
        <v>0</v>
      </c>
      <c r="AF311" s="6">
        <v>0</v>
      </c>
      <c r="AG311" s="6">
        <v>0</v>
      </c>
      <c r="AH311" s="64" t="s">
        <v>2253</v>
      </c>
      <c r="AI311" s="91"/>
      <c r="AJ311" s="24"/>
      <c r="AK311" s="91"/>
      <c r="AL311" s="52">
        <v>0</v>
      </c>
      <c r="AM311" s="6">
        <v>0</v>
      </c>
      <c r="AN311" s="6">
        <v>0</v>
      </c>
      <c r="AO311" s="6">
        <v>0</v>
      </c>
      <c r="AP311" s="6">
        <v>0</v>
      </c>
      <c r="AQ311" s="14">
        <v>0</v>
      </c>
      <c r="AR311" s="37"/>
      <c r="AS311" s="133"/>
      <c r="AT311" s="34">
        <v>0</v>
      </c>
      <c r="AU311" s="34">
        <v>0</v>
      </c>
      <c r="AW311" s="137"/>
      <c r="BC311" s="34">
        <v>0</v>
      </c>
    </row>
    <row r="312" spans="1:55" s="16" customFormat="1" ht="63.75">
      <c r="A312" s="57" t="s">
        <v>254</v>
      </c>
      <c r="B312" s="25">
        <v>200731900</v>
      </c>
      <c r="C312" s="1" t="s">
        <v>436</v>
      </c>
      <c r="D312" s="1" t="s">
        <v>532</v>
      </c>
      <c r="E312" s="58" t="s">
        <v>2504</v>
      </c>
      <c r="F312" s="36" t="s">
        <v>2208</v>
      </c>
      <c r="G312" s="1" t="s">
        <v>1002</v>
      </c>
      <c r="H312" s="1" t="s">
        <v>1615</v>
      </c>
      <c r="I312" s="1" t="s">
        <v>897</v>
      </c>
      <c r="J312" s="6">
        <v>165000</v>
      </c>
      <c r="K312" s="6">
        <v>20000</v>
      </c>
      <c r="L312" s="6">
        <v>0</v>
      </c>
      <c r="M312" s="1" t="s">
        <v>1618</v>
      </c>
      <c r="N312" s="40">
        <v>0</v>
      </c>
      <c r="O312" s="40">
        <v>0</v>
      </c>
      <c r="P312" s="17">
        <v>3</v>
      </c>
      <c r="Q312" s="59" t="s">
        <v>2292</v>
      </c>
      <c r="R312" s="61">
        <v>0</v>
      </c>
      <c r="S312" s="63"/>
      <c r="T312" s="52">
        <v>0</v>
      </c>
      <c r="U312" s="6">
        <v>0</v>
      </c>
      <c r="V312" s="6">
        <v>0</v>
      </c>
      <c r="W312" s="6">
        <v>0</v>
      </c>
      <c r="X312" s="6">
        <v>0</v>
      </c>
      <c r="Y312" s="14">
        <v>0</v>
      </c>
      <c r="Z312" s="63"/>
      <c r="AA312" s="54">
        <v>0</v>
      </c>
      <c r="AB312" s="9">
        <v>0</v>
      </c>
      <c r="AC312" s="91"/>
      <c r="AD312" s="52">
        <v>0</v>
      </c>
      <c r="AE312" s="6">
        <v>0</v>
      </c>
      <c r="AF312" s="6">
        <v>0</v>
      </c>
      <c r="AG312" s="6">
        <v>0</v>
      </c>
      <c r="AH312" s="64"/>
      <c r="AI312" s="91"/>
      <c r="AJ312" s="24"/>
      <c r="AK312" s="91"/>
      <c r="AL312" s="52">
        <v>0</v>
      </c>
      <c r="AM312" s="6">
        <v>0</v>
      </c>
      <c r="AN312" s="6">
        <v>0</v>
      </c>
      <c r="AO312" s="6">
        <v>0</v>
      </c>
      <c r="AP312" s="6">
        <v>0</v>
      </c>
      <c r="AQ312" s="14">
        <v>0</v>
      </c>
      <c r="AR312" s="37"/>
      <c r="AS312" s="133"/>
      <c r="AT312" s="34">
        <v>0</v>
      </c>
      <c r="AU312" s="34">
        <v>0</v>
      </c>
      <c r="AW312" s="137"/>
      <c r="BC312" s="34">
        <v>0</v>
      </c>
    </row>
    <row r="313" spans="1:55" s="16" customFormat="1" ht="63.75">
      <c r="A313" s="57" t="s">
        <v>256</v>
      </c>
      <c r="B313" s="25">
        <v>200738100</v>
      </c>
      <c r="C313" s="1" t="s">
        <v>531</v>
      </c>
      <c r="D313" s="1" t="s">
        <v>532</v>
      </c>
      <c r="E313" s="58" t="s">
        <v>512</v>
      </c>
      <c r="F313" s="36" t="s">
        <v>512</v>
      </c>
      <c r="G313" s="41" t="s">
        <v>328</v>
      </c>
      <c r="H313" s="41" t="s">
        <v>1615</v>
      </c>
      <c r="I313" s="41" t="s">
        <v>897</v>
      </c>
      <c r="J313" s="6">
        <v>150000</v>
      </c>
      <c r="K313" s="6">
        <v>150000</v>
      </c>
      <c r="L313" s="6">
        <v>150000</v>
      </c>
      <c r="M313" s="1" t="s">
        <v>1618</v>
      </c>
      <c r="N313" s="40">
        <v>0</v>
      </c>
      <c r="O313" s="40">
        <v>0</v>
      </c>
      <c r="P313" s="41">
        <v>1</v>
      </c>
      <c r="Q313" s="38" t="s">
        <v>1789</v>
      </c>
      <c r="R313" s="61">
        <v>0</v>
      </c>
      <c r="S313" s="63"/>
      <c r="T313" s="52">
        <v>0</v>
      </c>
      <c r="U313" s="6">
        <v>0</v>
      </c>
      <c r="V313" s="6">
        <v>0</v>
      </c>
      <c r="W313" s="6">
        <v>0</v>
      </c>
      <c r="X313" s="6">
        <v>0</v>
      </c>
      <c r="Y313" s="14">
        <v>0</v>
      </c>
      <c r="Z313" s="63"/>
      <c r="AA313" s="54">
        <v>0</v>
      </c>
      <c r="AB313" s="9">
        <v>0</v>
      </c>
      <c r="AC313" s="91"/>
      <c r="AD313" s="52">
        <v>0</v>
      </c>
      <c r="AE313" s="6">
        <v>0</v>
      </c>
      <c r="AF313" s="6">
        <v>0</v>
      </c>
      <c r="AG313" s="6">
        <v>0</v>
      </c>
      <c r="AH313" s="64" t="s">
        <v>742</v>
      </c>
      <c r="AI313" s="91"/>
      <c r="AJ313" s="24"/>
      <c r="AK313" s="91"/>
      <c r="AL313" s="52">
        <v>0</v>
      </c>
      <c r="AM313" s="6">
        <v>0</v>
      </c>
      <c r="AN313" s="6">
        <v>0</v>
      </c>
      <c r="AO313" s="6">
        <v>0</v>
      </c>
      <c r="AP313" s="6">
        <v>0</v>
      </c>
      <c r="AQ313" s="14">
        <v>0</v>
      </c>
      <c r="AR313" s="37"/>
      <c r="AS313" s="133"/>
      <c r="AT313" s="34">
        <v>0</v>
      </c>
      <c r="AU313" s="34">
        <v>0</v>
      </c>
      <c r="AW313" s="137"/>
      <c r="BC313" s="34">
        <v>0</v>
      </c>
    </row>
    <row r="314" spans="1:55" s="16" customFormat="1" ht="76.5">
      <c r="A314" s="57" t="s">
        <v>254</v>
      </c>
      <c r="B314" s="25">
        <v>200300700</v>
      </c>
      <c r="C314" s="1" t="s">
        <v>751</v>
      </c>
      <c r="D314" s="1" t="s">
        <v>1511</v>
      </c>
      <c r="E314" s="58" t="s">
        <v>512</v>
      </c>
      <c r="F314" s="36" t="s">
        <v>512</v>
      </c>
      <c r="G314" s="1" t="s">
        <v>142</v>
      </c>
      <c r="H314" s="1" t="s">
        <v>1615</v>
      </c>
      <c r="I314" s="1" t="s">
        <v>1375</v>
      </c>
      <c r="J314" s="6">
        <v>1557223.48</v>
      </c>
      <c r="K314" s="6">
        <v>2277717.87</v>
      </c>
      <c r="L314" s="6">
        <v>1734126.65</v>
      </c>
      <c r="M314" s="1" t="s">
        <v>1844</v>
      </c>
      <c r="N314" s="40">
        <v>0</v>
      </c>
      <c r="O314" s="6">
        <v>625000</v>
      </c>
      <c r="P314" s="17">
        <v>2.2</v>
      </c>
      <c r="Q314" s="59" t="s">
        <v>2564</v>
      </c>
      <c r="R314" s="61">
        <v>625000</v>
      </c>
      <c r="S314" s="63"/>
      <c r="T314" s="52">
        <v>625000</v>
      </c>
      <c r="U314" s="6">
        <v>625000</v>
      </c>
      <c r="V314" s="6">
        <v>625000</v>
      </c>
      <c r="W314" s="6">
        <v>0</v>
      </c>
      <c r="X314" s="6">
        <v>0</v>
      </c>
      <c r="Y314" s="14">
        <v>0</v>
      </c>
      <c r="Z314" s="63"/>
      <c r="AA314" s="52">
        <v>625000</v>
      </c>
      <c r="AB314" s="9">
        <v>0</v>
      </c>
      <c r="AC314" s="91"/>
      <c r="AD314" s="52">
        <v>625000</v>
      </c>
      <c r="AE314" s="6">
        <v>625000</v>
      </c>
      <c r="AF314" s="6">
        <v>0</v>
      </c>
      <c r="AG314" s="6">
        <v>0</v>
      </c>
      <c r="AH314" s="64" t="s">
        <v>2043</v>
      </c>
      <c r="AI314" s="91"/>
      <c r="AJ314" s="24"/>
      <c r="AK314" s="91"/>
      <c r="AL314" s="52">
        <v>411000</v>
      </c>
      <c r="AM314" s="6">
        <v>411000</v>
      </c>
      <c r="AN314" s="6">
        <v>411000</v>
      </c>
      <c r="AO314" s="6">
        <v>0</v>
      </c>
      <c r="AP314" s="6">
        <v>0</v>
      </c>
      <c r="AQ314" s="14">
        <v>0</v>
      </c>
      <c r="AR314" s="37" t="s">
        <v>1740</v>
      </c>
      <c r="AS314" s="133"/>
      <c r="AT314" s="34">
        <v>0</v>
      </c>
      <c r="AU314" s="34">
        <v>0</v>
      </c>
      <c r="AW314" s="137"/>
      <c r="BC314" s="34">
        <v>0</v>
      </c>
    </row>
    <row r="315" spans="1:55" s="16" customFormat="1" ht="63.75">
      <c r="A315" s="57" t="s">
        <v>252</v>
      </c>
      <c r="B315" s="25">
        <v>200301100</v>
      </c>
      <c r="C315" s="1" t="s">
        <v>1639</v>
      </c>
      <c r="D315" s="1" t="s">
        <v>1511</v>
      </c>
      <c r="E315" s="58" t="s">
        <v>512</v>
      </c>
      <c r="F315" s="36" t="s">
        <v>512</v>
      </c>
      <c r="G315" s="1" t="s">
        <v>598</v>
      </c>
      <c r="H315" s="1" t="s">
        <v>1615</v>
      </c>
      <c r="I315" s="1" t="s">
        <v>381</v>
      </c>
      <c r="J315" s="6">
        <v>1532265</v>
      </c>
      <c r="K315" s="6">
        <v>2077056.4</v>
      </c>
      <c r="L315" s="6">
        <v>2028878.6</v>
      </c>
      <c r="M315" s="1" t="s">
        <v>1844</v>
      </c>
      <c r="N315" s="40">
        <v>0</v>
      </c>
      <c r="O315" s="6">
        <v>1000000</v>
      </c>
      <c r="P315" s="17">
        <v>2.2</v>
      </c>
      <c r="Q315" s="59" t="s">
        <v>2312</v>
      </c>
      <c r="R315" s="61">
        <v>1000000</v>
      </c>
      <c r="S315" s="63"/>
      <c r="T315" s="52">
        <v>1500000</v>
      </c>
      <c r="U315" s="6">
        <v>1500000</v>
      </c>
      <c r="V315" s="6">
        <v>1500000</v>
      </c>
      <c r="W315" s="6">
        <v>0</v>
      </c>
      <c r="X315" s="6">
        <v>0</v>
      </c>
      <c r="Y315" s="14">
        <v>0</v>
      </c>
      <c r="Z315" s="63"/>
      <c r="AA315" s="52">
        <v>1500000</v>
      </c>
      <c r="AB315" s="9">
        <v>0</v>
      </c>
      <c r="AC315" s="91"/>
      <c r="AD315" s="52">
        <v>1500000</v>
      </c>
      <c r="AE315" s="6">
        <v>1500000</v>
      </c>
      <c r="AF315" s="6">
        <v>0</v>
      </c>
      <c r="AG315" s="6">
        <v>0</v>
      </c>
      <c r="AH315" s="64" t="s">
        <v>1393</v>
      </c>
      <c r="AI315" s="91"/>
      <c r="AJ315" s="24"/>
      <c r="AK315" s="91"/>
      <c r="AL315" s="52">
        <v>1016000</v>
      </c>
      <c r="AM315" s="6">
        <v>1016000</v>
      </c>
      <c r="AN315" s="6">
        <v>1016000</v>
      </c>
      <c r="AO315" s="6">
        <v>0</v>
      </c>
      <c r="AP315" s="6">
        <v>0</v>
      </c>
      <c r="AQ315" s="14">
        <v>0</v>
      </c>
      <c r="AR315" s="37" t="s">
        <v>1835</v>
      </c>
      <c r="AS315" s="133"/>
      <c r="AT315" s="34">
        <v>0</v>
      </c>
      <c r="AU315" s="34">
        <v>0</v>
      </c>
      <c r="AW315" s="137"/>
      <c r="BC315" s="34">
        <v>0</v>
      </c>
    </row>
    <row r="316" spans="1:55" s="16" customFormat="1" ht="38.25">
      <c r="A316" s="57" t="s">
        <v>252</v>
      </c>
      <c r="B316" s="25">
        <v>200736500</v>
      </c>
      <c r="C316" s="1" t="s">
        <v>1605</v>
      </c>
      <c r="D316" s="1" t="s">
        <v>1606</v>
      </c>
      <c r="E316" s="58" t="s">
        <v>209</v>
      </c>
      <c r="F316" s="36" t="s">
        <v>869</v>
      </c>
      <c r="G316" s="1" t="s">
        <v>1646</v>
      </c>
      <c r="H316" s="1" t="s">
        <v>1615</v>
      </c>
      <c r="I316" s="1" t="s">
        <v>897</v>
      </c>
      <c r="J316" s="6">
        <v>294320</v>
      </c>
      <c r="K316" s="6">
        <v>36225</v>
      </c>
      <c r="L316" s="6">
        <v>20680</v>
      </c>
      <c r="M316" s="1" t="s">
        <v>2328</v>
      </c>
      <c r="N316" s="40">
        <v>0</v>
      </c>
      <c r="O316" s="40">
        <v>0</v>
      </c>
      <c r="P316" s="17">
        <v>1</v>
      </c>
      <c r="Q316" s="59" t="s">
        <v>2195</v>
      </c>
      <c r="R316" s="61">
        <v>0</v>
      </c>
      <c r="S316" s="63"/>
      <c r="T316" s="52">
        <v>0</v>
      </c>
      <c r="U316" s="6">
        <v>0</v>
      </c>
      <c r="V316" s="6">
        <v>0</v>
      </c>
      <c r="W316" s="6">
        <v>0</v>
      </c>
      <c r="X316" s="6">
        <v>0</v>
      </c>
      <c r="Y316" s="14">
        <v>0</v>
      </c>
      <c r="Z316" s="63"/>
      <c r="AA316" s="52">
        <v>0</v>
      </c>
      <c r="AB316" s="9">
        <v>0</v>
      </c>
      <c r="AC316" s="91"/>
      <c r="AD316" s="52">
        <v>0</v>
      </c>
      <c r="AE316" s="6">
        <v>0</v>
      </c>
      <c r="AF316" s="6">
        <v>0</v>
      </c>
      <c r="AG316" s="6">
        <v>0</v>
      </c>
      <c r="AH316" s="64" t="s">
        <v>1779</v>
      </c>
      <c r="AI316" s="91"/>
      <c r="AJ316" s="24"/>
      <c r="AK316" s="91"/>
      <c r="AL316" s="52">
        <v>0</v>
      </c>
      <c r="AM316" s="6">
        <v>0</v>
      </c>
      <c r="AN316" s="6">
        <v>0</v>
      </c>
      <c r="AO316" s="18">
        <v>0</v>
      </c>
      <c r="AP316" s="6">
        <v>0</v>
      </c>
      <c r="AQ316" s="14">
        <v>0</v>
      </c>
      <c r="AR316" s="37" t="s">
        <v>2190</v>
      </c>
      <c r="AS316" s="133"/>
      <c r="AT316" s="34">
        <v>0</v>
      </c>
      <c r="AU316" s="34">
        <v>0</v>
      </c>
      <c r="AW316" s="137"/>
      <c r="BC316" s="34">
        <v>0</v>
      </c>
    </row>
    <row r="317" spans="1:55" s="16" customFormat="1" ht="63.75">
      <c r="A317" s="57" t="s">
        <v>256</v>
      </c>
      <c r="B317" s="25">
        <v>199607000</v>
      </c>
      <c r="C317" s="1" t="s">
        <v>1906</v>
      </c>
      <c r="D317" s="1" t="s">
        <v>1907</v>
      </c>
      <c r="E317" s="58" t="s">
        <v>2504</v>
      </c>
      <c r="F317" s="36" t="s">
        <v>871</v>
      </c>
      <c r="G317" s="1" t="s">
        <v>1000</v>
      </c>
      <c r="H317" s="1" t="s">
        <v>1615</v>
      </c>
      <c r="I317" s="1" t="s">
        <v>1525</v>
      </c>
      <c r="J317" s="6">
        <v>162070</v>
      </c>
      <c r="K317" s="6">
        <v>169121</v>
      </c>
      <c r="L317" s="6">
        <v>176474</v>
      </c>
      <c r="M317" s="1" t="s">
        <v>2324</v>
      </c>
      <c r="N317" s="6">
        <v>0</v>
      </c>
      <c r="O317" s="6">
        <v>127133</v>
      </c>
      <c r="P317" s="17">
        <v>2.1</v>
      </c>
      <c r="Q317" s="59" t="s">
        <v>1526</v>
      </c>
      <c r="R317" s="61">
        <v>127133</v>
      </c>
      <c r="S317" s="63"/>
      <c r="T317" s="52">
        <v>35000</v>
      </c>
      <c r="U317" s="6">
        <v>0</v>
      </c>
      <c r="V317" s="6">
        <v>0</v>
      </c>
      <c r="W317" s="6">
        <v>0</v>
      </c>
      <c r="X317" s="6">
        <v>0</v>
      </c>
      <c r="Y317" s="14">
        <v>0</v>
      </c>
      <c r="Z317" s="63"/>
      <c r="AA317" s="52">
        <v>35000</v>
      </c>
      <c r="AB317" s="9">
        <v>0</v>
      </c>
      <c r="AC317" s="91"/>
      <c r="AD317" s="52">
        <v>0</v>
      </c>
      <c r="AE317" s="6">
        <v>0</v>
      </c>
      <c r="AF317" s="6">
        <v>0</v>
      </c>
      <c r="AG317" s="6">
        <v>0</v>
      </c>
      <c r="AH317" s="64" t="s">
        <v>2604</v>
      </c>
      <c r="AI317" s="91"/>
      <c r="AJ317" s="24"/>
      <c r="AK317" s="91"/>
      <c r="AL317" s="52">
        <v>0</v>
      </c>
      <c r="AM317" s="6">
        <v>0</v>
      </c>
      <c r="AN317" s="6">
        <v>0</v>
      </c>
      <c r="AO317" s="6">
        <v>0</v>
      </c>
      <c r="AP317" s="6">
        <v>0</v>
      </c>
      <c r="AQ317" s="14">
        <v>0</v>
      </c>
      <c r="AR317" s="37"/>
      <c r="AS317" s="133"/>
      <c r="AT317" s="34">
        <v>0</v>
      </c>
      <c r="AU317" s="34">
        <v>0</v>
      </c>
      <c r="AW317" s="137"/>
      <c r="BC317" s="34">
        <v>0</v>
      </c>
    </row>
    <row r="318" spans="1:55" s="16" customFormat="1" ht="38.25">
      <c r="A318" s="57" t="s">
        <v>252</v>
      </c>
      <c r="B318" s="25">
        <v>200703500</v>
      </c>
      <c r="C318" s="1" t="s">
        <v>522</v>
      </c>
      <c r="D318" s="1" t="s">
        <v>523</v>
      </c>
      <c r="E318" s="58" t="s">
        <v>520</v>
      </c>
      <c r="F318" s="36" t="s">
        <v>1716</v>
      </c>
      <c r="G318" s="1" t="s">
        <v>1651</v>
      </c>
      <c r="H318" s="1" t="s">
        <v>1615</v>
      </c>
      <c r="I318" s="17" t="s">
        <v>1012</v>
      </c>
      <c r="J318" s="6">
        <v>252464</v>
      </c>
      <c r="K318" s="6">
        <v>197243</v>
      </c>
      <c r="L318" s="6">
        <v>158932</v>
      </c>
      <c r="M318" s="1" t="s">
        <v>1623</v>
      </c>
      <c r="N318" s="6">
        <v>0</v>
      </c>
      <c r="O318" s="6">
        <v>0</v>
      </c>
      <c r="P318" s="17">
        <v>1</v>
      </c>
      <c r="Q318" s="59" t="s">
        <v>1723</v>
      </c>
      <c r="R318" s="61">
        <v>0</v>
      </c>
      <c r="S318" s="63"/>
      <c r="T318" s="52">
        <v>202880</v>
      </c>
      <c r="U318" s="6">
        <v>202880</v>
      </c>
      <c r="V318" s="6">
        <v>202880</v>
      </c>
      <c r="W318" s="6">
        <v>0</v>
      </c>
      <c r="X318" s="6">
        <v>0</v>
      </c>
      <c r="Y318" s="14">
        <v>0</v>
      </c>
      <c r="Z318" s="63"/>
      <c r="AA318" s="52">
        <v>202880</v>
      </c>
      <c r="AB318" s="9">
        <v>0</v>
      </c>
      <c r="AC318" s="91"/>
      <c r="AD318" s="52">
        <v>202880</v>
      </c>
      <c r="AE318" s="6">
        <v>202880</v>
      </c>
      <c r="AF318" s="6">
        <v>0</v>
      </c>
      <c r="AG318" s="6">
        <v>0</v>
      </c>
      <c r="AH318" s="64"/>
      <c r="AI318" s="91"/>
      <c r="AJ318" s="24"/>
      <c r="AK318" s="91"/>
      <c r="AL318" s="52">
        <v>202880</v>
      </c>
      <c r="AM318" s="6">
        <v>202880</v>
      </c>
      <c r="AN318" s="6">
        <v>202880</v>
      </c>
      <c r="AO318" s="6">
        <v>0</v>
      </c>
      <c r="AP318" s="6">
        <v>0</v>
      </c>
      <c r="AQ318" s="14">
        <v>0</v>
      </c>
      <c r="AR318" s="37" t="s">
        <v>1015</v>
      </c>
      <c r="AS318" s="133"/>
      <c r="AT318" s="34">
        <v>0</v>
      </c>
      <c r="AU318" s="34">
        <v>0</v>
      </c>
      <c r="AW318" s="137"/>
      <c r="BC318" s="34">
        <v>0</v>
      </c>
    </row>
    <row r="319" spans="1:55" s="16" customFormat="1" ht="76.5">
      <c r="A319" s="57" t="s">
        <v>252</v>
      </c>
      <c r="B319" s="25">
        <v>200717200</v>
      </c>
      <c r="C319" s="1" t="s">
        <v>1300</v>
      </c>
      <c r="D319" s="1" t="s">
        <v>523</v>
      </c>
      <c r="E319" s="58" t="s">
        <v>520</v>
      </c>
      <c r="F319" s="36" t="s">
        <v>1716</v>
      </c>
      <c r="G319" s="1" t="s">
        <v>159</v>
      </c>
      <c r="H319" s="1" t="s">
        <v>1615</v>
      </c>
      <c r="I319" s="17" t="s">
        <v>1012</v>
      </c>
      <c r="J319" s="6">
        <v>249900</v>
      </c>
      <c r="K319" s="6">
        <v>10900</v>
      </c>
      <c r="L319" s="6">
        <v>14950</v>
      </c>
      <c r="M319" s="1" t="s">
        <v>1844</v>
      </c>
      <c r="N319" s="6">
        <v>0</v>
      </c>
      <c r="O319" s="6">
        <v>0</v>
      </c>
      <c r="P319" s="17">
        <v>2.2</v>
      </c>
      <c r="Q319" s="59" t="s">
        <v>2265</v>
      </c>
      <c r="R319" s="61">
        <v>0</v>
      </c>
      <c r="S319" s="63"/>
      <c r="T319" s="52">
        <v>249900</v>
      </c>
      <c r="U319" s="6">
        <v>8720</v>
      </c>
      <c r="V319" s="6">
        <v>11960</v>
      </c>
      <c r="W319" s="6">
        <v>0</v>
      </c>
      <c r="X319" s="6">
        <v>0</v>
      </c>
      <c r="Y319" s="14">
        <v>0</v>
      </c>
      <c r="Z319" s="63"/>
      <c r="AA319" s="52">
        <v>249900</v>
      </c>
      <c r="AB319" s="9">
        <v>0</v>
      </c>
      <c r="AC319" s="91"/>
      <c r="AD319" s="52">
        <v>8720</v>
      </c>
      <c r="AE319" s="6">
        <v>11960</v>
      </c>
      <c r="AF319" s="6">
        <v>0</v>
      </c>
      <c r="AG319" s="6">
        <v>0</v>
      </c>
      <c r="AH319" s="64" t="s">
        <v>1365</v>
      </c>
      <c r="AI319" s="91"/>
      <c r="AJ319" s="24"/>
      <c r="AK319" s="91"/>
      <c r="AL319" s="52">
        <v>0</v>
      </c>
      <c r="AM319" s="6">
        <v>0</v>
      </c>
      <c r="AN319" s="6">
        <v>0</v>
      </c>
      <c r="AO319" s="6">
        <v>0</v>
      </c>
      <c r="AP319" s="6">
        <v>0</v>
      </c>
      <c r="AQ319" s="14">
        <v>0</v>
      </c>
      <c r="AR319" s="37"/>
      <c r="AS319" s="133"/>
      <c r="AT319" s="34">
        <v>0</v>
      </c>
      <c r="AU319" s="34">
        <v>0</v>
      </c>
      <c r="AW319" s="137"/>
      <c r="BC319" s="34">
        <v>0</v>
      </c>
    </row>
    <row r="320" spans="1:55" s="16" customFormat="1" ht="63.75">
      <c r="A320" s="57" t="s">
        <v>252</v>
      </c>
      <c r="B320" s="25">
        <v>200721400</v>
      </c>
      <c r="C320" s="1" t="s">
        <v>1532</v>
      </c>
      <c r="D320" s="1" t="s">
        <v>523</v>
      </c>
      <c r="E320" s="58" t="s">
        <v>520</v>
      </c>
      <c r="F320" s="36" t="s">
        <v>1716</v>
      </c>
      <c r="G320" s="1" t="s">
        <v>162</v>
      </c>
      <c r="H320" s="1" t="s">
        <v>1615</v>
      </c>
      <c r="I320" s="17" t="s">
        <v>1012</v>
      </c>
      <c r="J320" s="6">
        <v>127141</v>
      </c>
      <c r="K320" s="6">
        <v>12630</v>
      </c>
      <c r="L320" s="6">
        <v>17100</v>
      </c>
      <c r="M320" s="1" t="s">
        <v>2324</v>
      </c>
      <c r="N320" s="6">
        <v>0</v>
      </c>
      <c r="O320" s="6">
        <v>0</v>
      </c>
      <c r="P320" s="17">
        <v>1</v>
      </c>
      <c r="Q320" s="59" t="s">
        <v>2387</v>
      </c>
      <c r="R320" s="61">
        <v>0</v>
      </c>
      <c r="S320" s="63"/>
      <c r="T320" s="52">
        <v>101713</v>
      </c>
      <c r="U320" s="6">
        <v>10104</v>
      </c>
      <c r="V320" s="6">
        <v>13680</v>
      </c>
      <c r="W320" s="6">
        <v>0</v>
      </c>
      <c r="X320" s="6">
        <v>0</v>
      </c>
      <c r="Y320" s="14">
        <v>0</v>
      </c>
      <c r="Z320" s="63"/>
      <c r="AA320" s="52">
        <v>101713</v>
      </c>
      <c r="AB320" s="9">
        <v>0</v>
      </c>
      <c r="AC320" s="91"/>
      <c r="AD320" s="52">
        <v>10104</v>
      </c>
      <c r="AE320" s="6">
        <v>13680</v>
      </c>
      <c r="AF320" s="6">
        <v>0</v>
      </c>
      <c r="AG320" s="6">
        <v>0</v>
      </c>
      <c r="AH320" s="64" t="s">
        <v>1364</v>
      </c>
      <c r="AI320" s="91"/>
      <c r="AJ320" s="24"/>
      <c r="AK320" s="91"/>
      <c r="AL320" s="52">
        <v>0</v>
      </c>
      <c r="AM320" s="6">
        <v>0</v>
      </c>
      <c r="AN320" s="6">
        <v>0</v>
      </c>
      <c r="AO320" s="6">
        <v>0</v>
      </c>
      <c r="AP320" s="6">
        <v>0</v>
      </c>
      <c r="AQ320" s="14">
        <v>0</v>
      </c>
      <c r="AR320" s="37" t="s">
        <v>2234</v>
      </c>
      <c r="AS320" s="133"/>
      <c r="AT320" s="34">
        <v>0</v>
      </c>
      <c r="AU320" s="34">
        <v>0</v>
      </c>
      <c r="AW320" s="137"/>
      <c r="BC320" s="34">
        <v>0</v>
      </c>
    </row>
    <row r="321" spans="1:55" s="16" customFormat="1" ht="51">
      <c r="A321" s="57" t="s">
        <v>252</v>
      </c>
      <c r="B321" s="25">
        <v>200723700</v>
      </c>
      <c r="C321" s="1" t="s">
        <v>1086</v>
      </c>
      <c r="D321" s="1" t="s">
        <v>523</v>
      </c>
      <c r="E321" s="58" t="s">
        <v>520</v>
      </c>
      <c r="F321" s="36" t="s">
        <v>1716</v>
      </c>
      <c r="G321" s="1" t="s">
        <v>263</v>
      </c>
      <c r="H321" s="1" t="s">
        <v>1615</v>
      </c>
      <c r="I321" s="17" t="s">
        <v>1012</v>
      </c>
      <c r="J321" s="6">
        <v>122662</v>
      </c>
      <c r="K321" s="6">
        <v>3800</v>
      </c>
      <c r="L321" s="6">
        <v>8900</v>
      </c>
      <c r="M321" s="1" t="s">
        <v>1844</v>
      </c>
      <c r="N321" s="6">
        <v>0</v>
      </c>
      <c r="O321" s="6">
        <v>0</v>
      </c>
      <c r="P321" s="17">
        <v>1</v>
      </c>
      <c r="Q321" s="59" t="s">
        <v>385</v>
      </c>
      <c r="R321" s="61">
        <v>0</v>
      </c>
      <c r="S321" s="63"/>
      <c r="T321" s="52">
        <v>45120</v>
      </c>
      <c r="U321" s="6">
        <v>45120</v>
      </c>
      <c r="V321" s="6">
        <v>45120</v>
      </c>
      <c r="W321" s="6">
        <v>0</v>
      </c>
      <c r="X321" s="6">
        <v>0</v>
      </c>
      <c r="Y321" s="14">
        <v>0</v>
      </c>
      <c r="Z321" s="63"/>
      <c r="AA321" s="52">
        <v>45120</v>
      </c>
      <c r="AB321" s="9">
        <v>0</v>
      </c>
      <c r="AC321" s="91"/>
      <c r="AD321" s="52">
        <v>45120</v>
      </c>
      <c r="AE321" s="6">
        <v>45120</v>
      </c>
      <c r="AF321" s="6">
        <v>0</v>
      </c>
      <c r="AG321" s="6">
        <v>0</v>
      </c>
      <c r="AH321" s="64"/>
      <c r="AI321" s="91"/>
      <c r="AJ321" s="24"/>
      <c r="AK321" s="91"/>
      <c r="AL321" s="52">
        <v>45120</v>
      </c>
      <c r="AM321" s="6">
        <v>45120</v>
      </c>
      <c r="AN321" s="6">
        <v>45120</v>
      </c>
      <c r="AO321" s="6">
        <v>0</v>
      </c>
      <c r="AP321" s="6">
        <v>0</v>
      </c>
      <c r="AQ321" s="14">
        <v>0</v>
      </c>
      <c r="AR321" s="37" t="s">
        <v>386</v>
      </c>
      <c r="AS321" s="133"/>
      <c r="AT321" s="34">
        <v>0</v>
      </c>
      <c r="AU321" s="34">
        <v>0</v>
      </c>
      <c r="AW321" s="137"/>
      <c r="BC321" s="34">
        <v>0</v>
      </c>
    </row>
    <row r="322" spans="1:55" s="16" customFormat="1" ht="63.75">
      <c r="A322" s="57" t="s">
        <v>252</v>
      </c>
      <c r="B322" s="25">
        <v>200726400</v>
      </c>
      <c r="C322" s="1" t="s">
        <v>462</v>
      </c>
      <c r="D322" s="1" t="s">
        <v>523</v>
      </c>
      <c r="E322" s="58" t="s">
        <v>520</v>
      </c>
      <c r="F322" s="36" t="s">
        <v>1716</v>
      </c>
      <c r="G322" s="1" t="s">
        <v>1198</v>
      </c>
      <c r="H322" s="1" t="s">
        <v>1615</v>
      </c>
      <c r="I322" s="17" t="s">
        <v>1010</v>
      </c>
      <c r="J322" s="6">
        <v>492500</v>
      </c>
      <c r="K322" s="6">
        <v>620500</v>
      </c>
      <c r="L322" s="6">
        <v>882000</v>
      </c>
      <c r="M322" s="1" t="s">
        <v>1844</v>
      </c>
      <c r="N322" s="6">
        <v>0</v>
      </c>
      <c r="O322" s="6">
        <v>0</v>
      </c>
      <c r="P322" s="17">
        <v>1</v>
      </c>
      <c r="Q322" s="59" t="s">
        <v>1017</v>
      </c>
      <c r="R322" s="61">
        <v>0</v>
      </c>
      <c r="S322" s="63"/>
      <c r="T322" s="52">
        <v>333000</v>
      </c>
      <c r="U322" s="6">
        <v>333000</v>
      </c>
      <c r="V322" s="6">
        <v>334000</v>
      </c>
      <c r="W322" s="6">
        <v>0</v>
      </c>
      <c r="X322" s="6">
        <v>0</v>
      </c>
      <c r="Y322" s="14">
        <v>0</v>
      </c>
      <c r="Z322" s="63"/>
      <c r="AA322" s="52">
        <v>333000</v>
      </c>
      <c r="AB322" s="9">
        <v>0</v>
      </c>
      <c r="AC322" s="91"/>
      <c r="AD322" s="52">
        <v>333000</v>
      </c>
      <c r="AE322" s="6">
        <v>334000</v>
      </c>
      <c r="AF322" s="6">
        <v>0</v>
      </c>
      <c r="AG322" s="6">
        <v>0</v>
      </c>
      <c r="AH322" s="64"/>
      <c r="AI322" s="91"/>
      <c r="AJ322" s="24"/>
      <c r="AK322" s="91"/>
      <c r="AL322" s="52">
        <v>333000</v>
      </c>
      <c r="AM322" s="6">
        <v>333000</v>
      </c>
      <c r="AN322" s="6">
        <v>334000</v>
      </c>
      <c r="AO322" s="6">
        <v>0</v>
      </c>
      <c r="AP322" s="6">
        <v>0</v>
      </c>
      <c r="AQ322" s="14">
        <v>0</v>
      </c>
      <c r="AR322" s="37" t="s">
        <v>1018</v>
      </c>
      <c r="AS322" s="133"/>
      <c r="AT322" s="34">
        <v>0</v>
      </c>
      <c r="AU322" s="34">
        <v>0</v>
      </c>
      <c r="AW322" s="137"/>
      <c r="BC322" s="34">
        <v>0</v>
      </c>
    </row>
    <row r="323" spans="1:55" s="16" customFormat="1" ht="63.75">
      <c r="A323" s="57" t="s">
        <v>252</v>
      </c>
      <c r="B323" s="25">
        <v>200725100</v>
      </c>
      <c r="C323" s="1" t="s">
        <v>456</v>
      </c>
      <c r="D323" s="1" t="s">
        <v>457</v>
      </c>
      <c r="E323" s="58" t="s">
        <v>520</v>
      </c>
      <c r="F323" s="36" t="s">
        <v>1716</v>
      </c>
      <c r="G323" s="1" t="s">
        <v>783</v>
      </c>
      <c r="H323" s="1" t="s">
        <v>1615</v>
      </c>
      <c r="I323" s="17" t="s">
        <v>1012</v>
      </c>
      <c r="J323" s="6">
        <v>44800</v>
      </c>
      <c r="K323" s="6">
        <v>542800</v>
      </c>
      <c r="L323" s="6">
        <v>29800</v>
      </c>
      <c r="M323" s="1" t="s">
        <v>2324</v>
      </c>
      <c r="N323" s="6">
        <v>0</v>
      </c>
      <c r="O323" s="6">
        <v>0</v>
      </c>
      <c r="P323" s="17">
        <v>2.2</v>
      </c>
      <c r="Q323" s="59" t="s">
        <v>387</v>
      </c>
      <c r="R323" s="61">
        <v>0</v>
      </c>
      <c r="S323" s="63"/>
      <c r="T323" s="52">
        <v>35840</v>
      </c>
      <c r="U323" s="6">
        <v>434240</v>
      </c>
      <c r="V323" s="6">
        <v>23840</v>
      </c>
      <c r="W323" s="6">
        <v>0</v>
      </c>
      <c r="X323" s="6">
        <v>0</v>
      </c>
      <c r="Y323" s="14">
        <v>0</v>
      </c>
      <c r="Z323" s="63"/>
      <c r="AA323" s="52">
        <v>35840</v>
      </c>
      <c r="AB323" s="9">
        <v>0</v>
      </c>
      <c r="AC323" s="91"/>
      <c r="AD323" s="52">
        <v>434240</v>
      </c>
      <c r="AE323" s="6">
        <v>23840</v>
      </c>
      <c r="AF323" s="6">
        <v>0</v>
      </c>
      <c r="AG323" s="6">
        <v>0</v>
      </c>
      <c r="AH323" s="64" t="s">
        <v>1774</v>
      </c>
      <c r="AI323" s="91"/>
      <c r="AJ323" s="24"/>
      <c r="AK323" s="91"/>
      <c r="AL323" s="52">
        <v>0</v>
      </c>
      <c r="AM323" s="6">
        <v>0</v>
      </c>
      <c r="AN323" s="6">
        <v>0</v>
      </c>
      <c r="AO323" s="6">
        <v>0</v>
      </c>
      <c r="AP323" s="6">
        <v>0</v>
      </c>
      <c r="AQ323" s="14">
        <v>0</v>
      </c>
      <c r="AR323" s="37"/>
      <c r="AS323" s="133"/>
      <c r="AT323" s="34">
        <v>0</v>
      </c>
      <c r="AU323" s="34">
        <v>0</v>
      </c>
      <c r="AW323" s="137"/>
      <c r="BC323" s="34">
        <v>0</v>
      </c>
    </row>
    <row r="324" spans="1:55" s="16" customFormat="1" ht="51">
      <c r="A324" s="57" t="s">
        <v>252</v>
      </c>
      <c r="B324" s="25">
        <v>200707900</v>
      </c>
      <c r="C324" s="1" t="s">
        <v>1929</v>
      </c>
      <c r="D324" s="1" t="s">
        <v>1930</v>
      </c>
      <c r="E324" s="58" t="s">
        <v>209</v>
      </c>
      <c r="F324" s="36" t="s">
        <v>1861</v>
      </c>
      <c r="G324" s="1" t="s">
        <v>337</v>
      </c>
      <c r="H324" s="1" t="s">
        <v>1615</v>
      </c>
      <c r="I324" s="1" t="s">
        <v>897</v>
      </c>
      <c r="J324" s="6">
        <v>78000</v>
      </c>
      <c r="K324" s="6">
        <v>184400</v>
      </c>
      <c r="L324" s="6">
        <v>185100</v>
      </c>
      <c r="M324" s="1" t="s">
        <v>1618</v>
      </c>
      <c r="N324" s="6">
        <v>0</v>
      </c>
      <c r="O324" s="6">
        <v>0</v>
      </c>
      <c r="P324" s="17">
        <v>2.3</v>
      </c>
      <c r="Q324" s="59" t="s">
        <v>61</v>
      </c>
      <c r="R324" s="61">
        <v>0</v>
      </c>
      <c r="S324" s="63"/>
      <c r="T324" s="52">
        <v>0</v>
      </c>
      <c r="U324" s="6">
        <v>0</v>
      </c>
      <c r="V324" s="6">
        <v>0</v>
      </c>
      <c r="W324" s="6">
        <v>0</v>
      </c>
      <c r="X324" s="6">
        <v>0</v>
      </c>
      <c r="Y324" s="14">
        <v>0</v>
      </c>
      <c r="Z324" s="63"/>
      <c r="AA324" s="54">
        <v>0</v>
      </c>
      <c r="AB324" s="9">
        <v>0</v>
      </c>
      <c r="AC324" s="91"/>
      <c r="AD324" s="52">
        <v>0</v>
      </c>
      <c r="AE324" s="6">
        <v>0</v>
      </c>
      <c r="AF324" s="6">
        <v>0</v>
      </c>
      <c r="AG324" s="6">
        <v>0</v>
      </c>
      <c r="AH324" s="64" t="s">
        <v>742</v>
      </c>
      <c r="AI324" s="91"/>
      <c r="AJ324" s="24"/>
      <c r="AK324" s="91"/>
      <c r="AL324" s="52">
        <v>0</v>
      </c>
      <c r="AM324" s="6">
        <v>0</v>
      </c>
      <c r="AN324" s="6">
        <v>0</v>
      </c>
      <c r="AO324" s="6">
        <v>0</v>
      </c>
      <c r="AP324" s="6">
        <v>0</v>
      </c>
      <c r="AQ324" s="14">
        <v>0</v>
      </c>
      <c r="AR324" s="37"/>
      <c r="AS324" s="133"/>
      <c r="AT324" s="34">
        <v>0</v>
      </c>
      <c r="AU324" s="34">
        <v>0</v>
      </c>
      <c r="AW324" s="137"/>
      <c r="BC324" s="34">
        <v>0</v>
      </c>
    </row>
    <row r="325" spans="1:55" s="16" customFormat="1" ht="102">
      <c r="A325" s="57" t="s">
        <v>254</v>
      </c>
      <c r="B325" s="25">
        <v>200000400</v>
      </c>
      <c r="C325" s="1" t="s">
        <v>2159</v>
      </c>
      <c r="D325" s="1" t="s">
        <v>2160</v>
      </c>
      <c r="E325" s="58" t="s">
        <v>1492</v>
      </c>
      <c r="F325" s="36" t="s">
        <v>1377</v>
      </c>
      <c r="G325" s="1" t="s">
        <v>1403</v>
      </c>
      <c r="H325" s="1" t="s">
        <v>1620</v>
      </c>
      <c r="I325" s="1" t="s">
        <v>1378</v>
      </c>
      <c r="J325" s="6">
        <v>63000</v>
      </c>
      <c r="K325" s="6">
        <v>180000</v>
      </c>
      <c r="L325" s="6">
        <v>297000</v>
      </c>
      <c r="M325" s="1" t="s">
        <v>2324</v>
      </c>
      <c r="N325" s="6">
        <v>0</v>
      </c>
      <c r="O325" s="6">
        <v>62000</v>
      </c>
      <c r="P325" s="17">
        <v>2.3</v>
      </c>
      <c r="Q325" s="59" t="s">
        <v>1827</v>
      </c>
      <c r="R325" s="61">
        <v>62000</v>
      </c>
      <c r="S325" s="63"/>
      <c r="T325" s="52">
        <v>22000</v>
      </c>
      <c r="U325" s="6">
        <v>0</v>
      </c>
      <c r="V325" s="6">
        <v>0</v>
      </c>
      <c r="W325" s="6">
        <v>0</v>
      </c>
      <c r="X325" s="6">
        <v>0</v>
      </c>
      <c r="Y325" s="14">
        <v>0</v>
      </c>
      <c r="Z325" s="63"/>
      <c r="AA325" s="52">
        <v>22000</v>
      </c>
      <c r="AB325" s="9">
        <v>0</v>
      </c>
      <c r="AC325" s="91"/>
      <c r="AD325" s="52">
        <v>0</v>
      </c>
      <c r="AE325" s="6">
        <v>0</v>
      </c>
      <c r="AF325" s="6">
        <v>0</v>
      </c>
      <c r="AG325" s="6">
        <v>0</v>
      </c>
      <c r="AH325" s="64" t="s">
        <v>1007</v>
      </c>
      <c r="AI325" s="91"/>
      <c r="AJ325" s="24"/>
      <c r="AK325" s="91"/>
      <c r="AL325" s="52">
        <v>63000</v>
      </c>
      <c r="AM325" s="6">
        <v>63000</v>
      </c>
      <c r="AN325" s="6">
        <v>63000</v>
      </c>
      <c r="AO325" s="6">
        <v>0</v>
      </c>
      <c r="AP325" s="6">
        <v>0</v>
      </c>
      <c r="AQ325" s="14">
        <v>0</v>
      </c>
      <c r="AR325" s="37" t="s">
        <v>1828</v>
      </c>
      <c r="AS325" s="133"/>
      <c r="AT325" s="34">
        <v>0</v>
      </c>
      <c r="AU325" s="34">
        <v>0</v>
      </c>
      <c r="AW325" s="137"/>
      <c r="BC325" s="34">
        <v>0</v>
      </c>
    </row>
    <row r="326" spans="1:55" s="16" customFormat="1" ht="102">
      <c r="A326" s="57" t="s">
        <v>251</v>
      </c>
      <c r="B326" s="25">
        <v>199101903</v>
      </c>
      <c r="C326" s="1" t="s">
        <v>1226</v>
      </c>
      <c r="D326" s="1" t="s">
        <v>1227</v>
      </c>
      <c r="E326" s="58" t="s">
        <v>1492</v>
      </c>
      <c r="F326" s="36" t="s">
        <v>2225</v>
      </c>
      <c r="G326" s="1" t="s">
        <v>101</v>
      </c>
      <c r="H326" s="1" t="s">
        <v>1620</v>
      </c>
      <c r="I326" s="1" t="s">
        <v>1585</v>
      </c>
      <c r="J326" s="6">
        <v>1655000</v>
      </c>
      <c r="K326" s="6">
        <v>1815000</v>
      </c>
      <c r="L326" s="6">
        <v>1905000</v>
      </c>
      <c r="M326" s="1" t="s">
        <v>1844</v>
      </c>
      <c r="N326" s="6">
        <v>0</v>
      </c>
      <c r="O326" s="6">
        <v>1715000</v>
      </c>
      <c r="P326" s="17">
        <v>2.3</v>
      </c>
      <c r="Q326" s="59" t="s">
        <v>1586</v>
      </c>
      <c r="R326" s="61">
        <v>1715000</v>
      </c>
      <c r="S326" s="63"/>
      <c r="T326" s="52">
        <v>1655000</v>
      </c>
      <c r="U326" s="6">
        <v>1655000</v>
      </c>
      <c r="V326" s="6">
        <v>1655000</v>
      </c>
      <c r="W326" s="6">
        <v>0</v>
      </c>
      <c r="X326" s="6">
        <v>0</v>
      </c>
      <c r="Y326" s="14">
        <v>0</v>
      </c>
      <c r="Z326" s="63"/>
      <c r="AA326" s="52">
        <v>1655000</v>
      </c>
      <c r="AB326" s="9">
        <v>0</v>
      </c>
      <c r="AC326" s="91"/>
      <c r="AD326" s="53">
        <v>1719000</v>
      </c>
      <c r="AE326" s="18">
        <v>1809000</v>
      </c>
      <c r="AF326" s="6">
        <v>0</v>
      </c>
      <c r="AG326" s="6">
        <v>0</v>
      </c>
      <c r="AH326" s="64" t="s">
        <v>278</v>
      </c>
      <c r="AI326" s="91"/>
      <c r="AJ326" s="24" t="s">
        <v>2417</v>
      </c>
      <c r="AK326" s="91"/>
      <c r="AL326" s="52">
        <v>1655000</v>
      </c>
      <c r="AM326" s="6">
        <v>1719000</v>
      </c>
      <c r="AN326" s="6">
        <v>1809000</v>
      </c>
      <c r="AO326" s="6">
        <v>0</v>
      </c>
      <c r="AP326" s="6">
        <v>0</v>
      </c>
      <c r="AQ326" s="14">
        <v>0</v>
      </c>
      <c r="AR326" s="37" t="s">
        <v>1587</v>
      </c>
      <c r="AS326" s="133"/>
      <c r="AT326" s="34">
        <v>0</v>
      </c>
      <c r="AU326" s="34">
        <v>0</v>
      </c>
      <c r="AW326" s="137"/>
      <c r="BC326" s="34">
        <v>0</v>
      </c>
    </row>
    <row r="327" spans="1:55" s="16" customFormat="1" ht="63.75">
      <c r="A327" s="57" t="s">
        <v>252</v>
      </c>
      <c r="B327" s="25">
        <v>199500400</v>
      </c>
      <c r="C327" s="1" t="s">
        <v>1418</v>
      </c>
      <c r="D327" s="1" t="s">
        <v>1227</v>
      </c>
      <c r="E327" s="58" t="s">
        <v>1492</v>
      </c>
      <c r="F327" s="36" t="s">
        <v>1377</v>
      </c>
      <c r="G327" s="1" t="s">
        <v>2</v>
      </c>
      <c r="H327" s="1" t="s">
        <v>1620</v>
      </c>
      <c r="I327" s="1" t="s">
        <v>178</v>
      </c>
      <c r="J327" s="6">
        <v>816935</v>
      </c>
      <c r="K327" s="6">
        <v>841925</v>
      </c>
      <c r="L327" s="6">
        <v>843710</v>
      </c>
      <c r="M327" s="1" t="s">
        <v>2324</v>
      </c>
      <c r="N327" s="6">
        <v>0</v>
      </c>
      <c r="O327" s="6">
        <v>840000</v>
      </c>
      <c r="P327" s="17">
        <v>2.3</v>
      </c>
      <c r="Q327" s="59" t="s">
        <v>1982</v>
      </c>
      <c r="R327" s="61">
        <v>840000</v>
      </c>
      <c r="S327" s="63"/>
      <c r="T327" s="52">
        <v>816935</v>
      </c>
      <c r="U327" s="6">
        <v>816935</v>
      </c>
      <c r="V327" s="6">
        <v>816935</v>
      </c>
      <c r="W327" s="6">
        <v>0</v>
      </c>
      <c r="X327" s="6">
        <v>0</v>
      </c>
      <c r="Y327" s="14">
        <v>0</v>
      </c>
      <c r="Z327" s="63"/>
      <c r="AA327" s="52">
        <v>816935</v>
      </c>
      <c r="AB327" s="9">
        <v>0</v>
      </c>
      <c r="AC327" s="91"/>
      <c r="AD327" s="53">
        <v>841925</v>
      </c>
      <c r="AE327" s="18">
        <v>843710</v>
      </c>
      <c r="AF327" s="6">
        <v>0</v>
      </c>
      <c r="AG327" s="6">
        <v>0</v>
      </c>
      <c r="AH327" s="64"/>
      <c r="AI327" s="91"/>
      <c r="AJ327" s="24" t="s">
        <v>2421</v>
      </c>
      <c r="AK327" s="91"/>
      <c r="AL327" s="52">
        <v>816935</v>
      </c>
      <c r="AM327" s="6">
        <v>841925</v>
      </c>
      <c r="AN327" s="6">
        <v>843710</v>
      </c>
      <c r="AO327" s="6">
        <v>0</v>
      </c>
      <c r="AP327" s="6">
        <v>0</v>
      </c>
      <c r="AQ327" s="14">
        <v>0</v>
      </c>
      <c r="AR327" s="37"/>
      <c r="AS327" s="133"/>
      <c r="AT327" s="34">
        <v>0</v>
      </c>
      <c r="AU327" s="34">
        <v>0</v>
      </c>
      <c r="AW327" s="137"/>
      <c r="BC327" s="34">
        <v>0</v>
      </c>
    </row>
    <row r="328" spans="1:55" s="16" customFormat="1" ht="140.25">
      <c r="A328" s="57" t="s">
        <v>254</v>
      </c>
      <c r="B328" s="25">
        <v>200600800</v>
      </c>
      <c r="C328" s="1" t="s">
        <v>2588</v>
      </c>
      <c r="D328" s="1" t="s">
        <v>1227</v>
      </c>
      <c r="E328" s="58" t="s">
        <v>1492</v>
      </c>
      <c r="F328" s="36" t="s">
        <v>2225</v>
      </c>
      <c r="G328" s="1" t="s">
        <v>572</v>
      </c>
      <c r="H328" s="1" t="s">
        <v>1620</v>
      </c>
      <c r="I328" s="17" t="s">
        <v>1012</v>
      </c>
      <c r="J328" s="6">
        <v>396500</v>
      </c>
      <c r="K328" s="6">
        <v>396500</v>
      </c>
      <c r="L328" s="6">
        <v>336500</v>
      </c>
      <c r="M328" s="1" t="s">
        <v>2324</v>
      </c>
      <c r="N328" s="40">
        <v>0</v>
      </c>
      <c r="O328" s="40">
        <v>0</v>
      </c>
      <c r="P328" s="17">
        <v>1</v>
      </c>
      <c r="Q328" s="59" t="s">
        <v>1729</v>
      </c>
      <c r="R328" s="61">
        <v>0</v>
      </c>
      <c r="S328" s="63"/>
      <c r="T328" s="52">
        <v>396500</v>
      </c>
      <c r="U328" s="6">
        <v>396500</v>
      </c>
      <c r="V328" s="6">
        <v>336500</v>
      </c>
      <c r="W328" s="6">
        <v>0</v>
      </c>
      <c r="X328" s="6">
        <v>0</v>
      </c>
      <c r="Y328" s="14">
        <v>0</v>
      </c>
      <c r="Z328" s="63"/>
      <c r="AA328" s="52">
        <v>396500</v>
      </c>
      <c r="AB328" s="9">
        <v>0</v>
      </c>
      <c r="AC328" s="91"/>
      <c r="AD328" s="52">
        <v>396500</v>
      </c>
      <c r="AE328" s="52">
        <v>336500</v>
      </c>
      <c r="AF328" s="6">
        <v>0</v>
      </c>
      <c r="AG328" s="6">
        <v>0</v>
      </c>
      <c r="AH328" s="64" t="s">
        <v>2043</v>
      </c>
      <c r="AI328" s="91"/>
      <c r="AJ328" s="24"/>
      <c r="AK328" s="91"/>
      <c r="AL328" s="52">
        <v>396500</v>
      </c>
      <c r="AM328" s="6">
        <v>396500</v>
      </c>
      <c r="AN328" s="6">
        <v>336500</v>
      </c>
      <c r="AO328" s="6">
        <v>0</v>
      </c>
      <c r="AP328" s="6">
        <v>0</v>
      </c>
      <c r="AQ328" s="14">
        <v>0</v>
      </c>
      <c r="AR328" s="37"/>
      <c r="AS328" s="133"/>
      <c r="AT328" s="34">
        <v>0</v>
      </c>
      <c r="AU328" s="34">
        <v>0</v>
      </c>
      <c r="AW328" s="137"/>
      <c r="BC328" s="34">
        <v>0</v>
      </c>
    </row>
    <row r="329" spans="1:55" s="16" customFormat="1" ht="89.25">
      <c r="A329" s="57" t="s">
        <v>257</v>
      </c>
      <c r="B329" s="26">
        <v>200726500</v>
      </c>
      <c r="C329" s="1" t="s">
        <v>1334</v>
      </c>
      <c r="D329" s="17" t="s">
        <v>1335</v>
      </c>
      <c r="E329" s="59" t="s">
        <v>1492</v>
      </c>
      <c r="F329" s="43" t="s">
        <v>53</v>
      </c>
      <c r="G329" s="17" t="s">
        <v>355</v>
      </c>
      <c r="H329" s="17" t="s">
        <v>1620</v>
      </c>
      <c r="I329" s="17" t="s">
        <v>1862</v>
      </c>
      <c r="J329" s="6">
        <v>50000</v>
      </c>
      <c r="K329" s="6">
        <v>50000</v>
      </c>
      <c r="L329" s="6">
        <v>50000</v>
      </c>
      <c r="M329" s="1" t="s">
        <v>1623</v>
      </c>
      <c r="N329" s="40">
        <v>0</v>
      </c>
      <c r="O329" s="40">
        <v>0</v>
      </c>
      <c r="P329" s="17">
        <v>1</v>
      </c>
      <c r="Q329" s="59" t="s">
        <v>1336</v>
      </c>
      <c r="R329" s="61">
        <v>0</v>
      </c>
      <c r="S329" s="63"/>
      <c r="T329" s="52">
        <v>50000</v>
      </c>
      <c r="U329" s="6">
        <v>0</v>
      </c>
      <c r="V329" s="6">
        <v>0</v>
      </c>
      <c r="W329" s="6">
        <v>0</v>
      </c>
      <c r="X329" s="6">
        <v>0</v>
      </c>
      <c r="Y329" s="14">
        <v>0</v>
      </c>
      <c r="Z329" s="63"/>
      <c r="AA329" s="52">
        <v>50000</v>
      </c>
      <c r="AB329" s="9">
        <v>0</v>
      </c>
      <c r="AC329" s="91"/>
      <c r="AD329" s="53">
        <v>50000</v>
      </c>
      <c r="AE329" s="6">
        <v>0</v>
      </c>
      <c r="AF329" s="6">
        <v>0</v>
      </c>
      <c r="AG329" s="6">
        <v>0</v>
      </c>
      <c r="AH329" s="64" t="s">
        <v>1775</v>
      </c>
      <c r="AI329" s="91"/>
      <c r="AJ329" s="24" t="s">
        <v>2177</v>
      </c>
      <c r="AK329" s="91"/>
      <c r="AL329" s="52">
        <v>50000</v>
      </c>
      <c r="AM329" s="6">
        <v>50000</v>
      </c>
      <c r="AN329" s="6">
        <v>0</v>
      </c>
      <c r="AO329" s="6">
        <v>0</v>
      </c>
      <c r="AP329" s="6">
        <v>0</v>
      </c>
      <c r="AQ329" s="14">
        <v>0</v>
      </c>
      <c r="AR329" s="37" t="s">
        <v>1337</v>
      </c>
      <c r="AS329" s="133"/>
      <c r="AT329" s="34">
        <v>0</v>
      </c>
      <c r="AU329" s="34">
        <v>0</v>
      </c>
      <c r="AW329" s="137"/>
      <c r="BC329" s="34">
        <v>0</v>
      </c>
    </row>
    <row r="330" spans="1:55" s="16" customFormat="1" ht="76.5" customHeight="1" thickBot="1">
      <c r="A330" s="68" t="s">
        <v>252</v>
      </c>
      <c r="B330" s="160">
        <v>199801700</v>
      </c>
      <c r="C330" s="32" t="s">
        <v>1064</v>
      </c>
      <c r="D330" s="32" t="s">
        <v>1065</v>
      </c>
      <c r="E330" s="143" t="s">
        <v>209</v>
      </c>
      <c r="F330" s="69" t="s">
        <v>869</v>
      </c>
      <c r="G330" s="32" t="s">
        <v>2095</v>
      </c>
      <c r="H330" s="32" t="s">
        <v>1615</v>
      </c>
      <c r="I330" s="32" t="s">
        <v>2326</v>
      </c>
      <c r="J330" s="22">
        <v>516795</v>
      </c>
      <c r="K330" s="22">
        <v>498720</v>
      </c>
      <c r="L330" s="22">
        <v>313249</v>
      </c>
      <c r="M330" s="32" t="s">
        <v>2324</v>
      </c>
      <c r="N330" s="22">
        <v>0</v>
      </c>
      <c r="O330" s="92">
        <v>105134</v>
      </c>
      <c r="P330" s="145">
        <v>2.3</v>
      </c>
      <c r="Q330" s="70" t="s">
        <v>637</v>
      </c>
      <c r="R330" s="71">
        <v>105134</v>
      </c>
      <c r="S330" s="63"/>
      <c r="T330" s="72">
        <v>0</v>
      </c>
      <c r="U330" s="22">
        <v>0</v>
      </c>
      <c r="V330" s="22">
        <v>0</v>
      </c>
      <c r="W330" s="22">
        <v>0</v>
      </c>
      <c r="X330" s="22">
        <v>0</v>
      </c>
      <c r="Y330" s="34">
        <v>0</v>
      </c>
      <c r="Z330" s="63"/>
      <c r="AA330" s="72">
        <v>0</v>
      </c>
      <c r="AB330" s="92">
        <v>0</v>
      </c>
      <c r="AC330" s="91"/>
      <c r="AD330" s="72">
        <v>0</v>
      </c>
      <c r="AE330" s="22">
        <v>0</v>
      </c>
      <c r="AF330" s="22">
        <v>0</v>
      </c>
      <c r="AG330" s="92">
        <v>0</v>
      </c>
      <c r="AH330" s="146" t="s">
        <v>990</v>
      </c>
      <c r="AI330" s="91"/>
      <c r="AJ330" s="147"/>
      <c r="AK330" s="91"/>
      <c r="AL330" s="161">
        <v>0</v>
      </c>
      <c r="AM330" s="162">
        <v>0</v>
      </c>
      <c r="AN330" s="162">
        <v>0</v>
      </c>
      <c r="AO330" s="162">
        <v>0</v>
      </c>
      <c r="AP330" s="162">
        <v>0</v>
      </c>
      <c r="AQ330" s="163">
        <v>0</v>
      </c>
      <c r="AR330" s="35" t="s">
        <v>2187</v>
      </c>
      <c r="AS330" s="133"/>
      <c r="AT330" s="34">
        <v>0</v>
      </c>
      <c r="AU330" s="34">
        <v>0</v>
      </c>
      <c r="AW330" s="137"/>
      <c r="BC330" s="34">
        <v>0</v>
      </c>
    </row>
    <row r="331" spans="1:55" s="16" customFormat="1" ht="51">
      <c r="A331" s="57" t="s">
        <v>256</v>
      </c>
      <c r="B331" s="25">
        <v>200202600</v>
      </c>
      <c r="C331" s="1" t="s">
        <v>221</v>
      </c>
      <c r="D331" s="1" t="s">
        <v>438</v>
      </c>
      <c r="E331" s="60" t="s">
        <v>209</v>
      </c>
      <c r="F331" s="36" t="s">
        <v>2325</v>
      </c>
      <c r="G331" s="1" t="s">
        <v>910</v>
      </c>
      <c r="H331" s="1" t="s">
        <v>1615</v>
      </c>
      <c r="I331" s="1" t="s">
        <v>2326</v>
      </c>
      <c r="J331" s="6">
        <v>176471</v>
      </c>
      <c r="K331" s="6">
        <v>175097</v>
      </c>
      <c r="L331" s="6">
        <v>178516</v>
      </c>
      <c r="M331" s="1" t="s">
        <v>2328</v>
      </c>
      <c r="N331" s="40">
        <v>0</v>
      </c>
      <c r="O331" s="9">
        <v>79657</v>
      </c>
      <c r="P331" s="20">
        <v>2.1</v>
      </c>
      <c r="Q331" s="59" t="s">
        <v>2327</v>
      </c>
      <c r="R331" s="61">
        <v>79657</v>
      </c>
      <c r="S331" s="63"/>
      <c r="T331" s="52">
        <v>33000</v>
      </c>
      <c r="U331" s="6">
        <v>0</v>
      </c>
      <c r="V331" s="6">
        <v>0</v>
      </c>
      <c r="W331" s="6">
        <v>0</v>
      </c>
      <c r="X331" s="6">
        <v>0</v>
      </c>
      <c r="Y331" s="14">
        <v>0</v>
      </c>
      <c r="Z331" s="63"/>
      <c r="AA331" s="52">
        <v>33000</v>
      </c>
      <c r="AB331" s="9">
        <v>0</v>
      </c>
      <c r="AC331" s="91"/>
      <c r="AD331" s="52">
        <v>0</v>
      </c>
      <c r="AE331" s="6">
        <v>0</v>
      </c>
      <c r="AF331" s="6">
        <v>0</v>
      </c>
      <c r="AG331" s="6">
        <v>0</v>
      </c>
      <c r="AH331" s="65" t="s">
        <v>1369</v>
      </c>
      <c r="AI331" s="91"/>
      <c r="AJ331" s="23"/>
      <c r="AK331" s="91"/>
      <c r="AL331" s="52">
        <v>0</v>
      </c>
      <c r="AM331" s="6">
        <v>0</v>
      </c>
      <c r="AN331" s="6">
        <v>0</v>
      </c>
      <c r="AO331" s="6">
        <v>0</v>
      </c>
      <c r="AP331" s="6">
        <v>0</v>
      </c>
      <c r="AQ331" s="14">
        <v>0</v>
      </c>
      <c r="AR331" s="37"/>
      <c r="AS331" s="133"/>
      <c r="AT331" s="34">
        <v>0</v>
      </c>
      <c r="AU331" s="34">
        <v>0</v>
      </c>
      <c r="AW331" s="137"/>
      <c r="BC331" s="34">
        <v>0</v>
      </c>
    </row>
    <row r="332" spans="1:55" s="16" customFormat="1" ht="63.75">
      <c r="A332" s="57" t="s">
        <v>254</v>
      </c>
      <c r="B332" s="25">
        <v>200732000</v>
      </c>
      <c r="C332" s="1" t="s">
        <v>437</v>
      </c>
      <c r="D332" s="1" t="s">
        <v>438</v>
      </c>
      <c r="E332" s="60" t="s">
        <v>209</v>
      </c>
      <c r="F332" s="36" t="s">
        <v>2325</v>
      </c>
      <c r="G332" s="1" t="s">
        <v>619</v>
      </c>
      <c r="H332" s="1" t="s">
        <v>1615</v>
      </c>
      <c r="I332" s="1" t="s">
        <v>897</v>
      </c>
      <c r="J332" s="6">
        <v>28854</v>
      </c>
      <c r="K332" s="6">
        <v>28307</v>
      </c>
      <c r="L332" s="6">
        <v>34430</v>
      </c>
      <c r="M332" s="1" t="s">
        <v>1844</v>
      </c>
      <c r="N332" s="40">
        <v>0</v>
      </c>
      <c r="O332" s="47">
        <v>0</v>
      </c>
      <c r="P332" s="20">
        <v>3</v>
      </c>
      <c r="Q332" s="59" t="s">
        <v>2209</v>
      </c>
      <c r="R332" s="61">
        <v>0</v>
      </c>
      <c r="S332" s="63"/>
      <c r="T332" s="52">
        <v>0</v>
      </c>
      <c r="U332" s="6">
        <v>0</v>
      </c>
      <c r="V332" s="6">
        <v>0</v>
      </c>
      <c r="W332" s="6">
        <v>0</v>
      </c>
      <c r="X332" s="6">
        <v>0</v>
      </c>
      <c r="Y332" s="14">
        <v>0</v>
      </c>
      <c r="Z332" s="63"/>
      <c r="AA332" s="54">
        <v>0</v>
      </c>
      <c r="AB332" s="9">
        <v>0</v>
      </c>
      <c r="AC332" s="91"/>
      <c r="AD332" s="52">
        <v>0</v>
      </c>
      <c r="AE332" s="6">
        <v>0</v>
      </c>
      <c r="AF332" s="6">
        <v>0</v>
      </c>
      <c r="AG332" s="6">
        <v>0</v>
      </c>
      <c r="AH332" s="64"/>
      <c r="AI332" s="91"/>
      <c r="AJ332" s="24"/>
      <c r="AK332" s="91"/>
      <c r="AL332" s="52">
        <v>0</v>
      </c>
      <c r="AM332" s="6">
        <v>0</v>
      </c>
      <c r="AN332" s="6">
        <v>0</v>
      </c>
      <c r="AO332" s="6">
        <v>0</v>
      </c>
      <c r="AP332" s="6">
        <v>0</v>
      </c>
      <c r="AQ332" s="14">
        <v>0</v>
      </c>
      <c r="AR332" s="37"/>
      <c r="AS332" s="133"/>
      <c r="AT332" s="34">
        <v>0</v>
      </c>
      <c r="AU332" s="34">
        <v>0</v>
      </c>
      <c r="AW332" s="137"/>
      <c r="BC332" s="34">
        <v>0</v>
      </c>
    </row>
    <row r="333" spans="1:55" s="16" customFormat="1" ht="51">
      <c r="A333" s="57" t="s">
        <v>252</v>
      </c>
      <c r="B333" s="25">
        <v>200201301</v>
      </c>
      <c r="C333" s="1" t="s">
        <v>2458</v>
      </c>
      <c r="D333" s="1" t="s">
        <v>2459</v>
      </c>
      <c r="E333" s="60" t="s">
        <v>1499</v>
      </c>
      <c r="F333" s="36" t="s">
        <v>1842</v>
      </c>
      <c r="G333" s="1" t="s">
        <v>1358</v>
      </c>
      <c r="H333" s="1" t="s">
        <v>1615</v>
      </c>
      <c r="I333" s="1" t="s">
        <v>890</v>
      </c>
      <c r="J333" s="6">
        <v>5000000</v>
      </c>
      <c r="K333" s="6">
        <v>5000000</v>
      </c>
      <c r="L333" s="6">
        <v>5000000</v>
      </c>
      <c r="M333" s="1" t="s">
        <v>1844</v>
      </c>
      <c r="N333" s="40">
        <v>0</v>
      </c>
      <c r="O333" s="9">
        <v>5000000</v>
      </c>
      <c r="P333" s="20">
        <v>1</v>
      </c>
      <c r="Q333" s="59" t="s">
        <v>891</v>
      </c>
      <c r="R333" s="61">
        <v>5000000</v>
      </c>
      <c r="S333" s="63"/>
      <c r="T333" s="52">
        <v>5000000</v>
      </c>
      <c r="U333" s="6">
        <v>5000000</v>
      </c>
      <c r="V333" s="6">
        <v>5000000</v>
      </c>
      <c r="W333" s="6">
        <v>0</v>
      </c>
      <c r="X333" s="6">
        <v>0</v>
      </c>
      <c r="Y333" s="14">
        <v>0</v>
      </c>
      <c r="Z333" s="63"/>
      <c r="AA333" s="52">
        <v>5000000</v>
      </c>
      <c r="AB333" s="9">
        <v>0</v>
      </c>
      <c r="AC333" s="91"/>
      <c r="AD333" s="52">
        <v>5000000</v>
      </c>
      <c r="AE333" s="6">
        <v>5000000</v>
      </c>
      <c r="AF333" s="6">
        <v>0</v>
      </c>
      <c r="AG333" s="6">
        <v>0</v>
      </c>
      <c r="AH333" s="64" t="s">
        <v>749</v>
      </c>
      <c r="AI333" s="91"/>
      <c r="AJ333" s="24"/>
      <c r="AK333" s="91"/>
      <c r="AL333" s="52">
        <v>5000000</v>
      </c>
      <c r="AM333" s="6">
        <v>5000000</v>
      </c>
      <c r="AN333" s="6">
        <v>5000000</v>
      </c>
      <c r="AO333" s="6">
        <v>0</v>
      </c>
      <c r="AP333" s="6">
        <v>0</v>
      </c>
      <c r="AQ333" s="14">
        <v>0</v>
      </c>
      <c r="AR333" s="37" t="s">
        <v>886</v>
      </c>
      <c r="AS333" s="133"/>
      <c r="AT333" s="52">
        <v>0</v>
      </c>
      <c r="AU333" s="6">
        <v>0</v>
      </c>
      <c r="AW333" s="137"/>
      <c r="BC333" s="6">
        <v>0</v>
      </c>
    </row>
    <row r="334" spans="1:55" s="16" customFormat="1" ht="102">
      <c r="A334" s="57" t="s">
        <v>254</v>
      </c>
      <c r="B334" s="25">
        <v>198331900</v>
      </c>
      <c r="C334" s="1" t="s">
        <v>1192</v>
      </c>
      <c r="D334" s="1" t="s">
        <v>510</v>
      </c>
      <c r="E334" s="60" t="s">
        <v>540</v>
      </c>
      <c r="F334" s="36" t="s">
        <v>1842</v>
      </c>
      <c r="G334" s="1" t="s">
        <v>1124</v>
      </c>
      <c r="H334" s="1" t="s">
        <v>1615</v>
      </c>
      <c r="I334" s="1" t="s">
        <v>1862</v>
      </c>
      <c r="J334" s="6">
        <v>768685</v>
      </c>
      <c r="K334" s="6">
        <v>1357243</v>
      </c>
      <c r="L334" s="6">
        <v>1596791</v>
      </c>
      <c r="M334" s="1" t="s">
        <v>2324</v>
      </c>
      <c r="N334" s="6">
        <v>0</v>
      </c>
      <c r="O334" s="9">
        <v>800000</v>
      </c>
      <c r="P334" s="20">
        <v>1</v>
      </c>
      <c r="Q334" s="59" t="s">
        <v>1728</v>
      </c>
      <c r="R334" s="61">
        <v>800000</v>
      </c>
      <c r="S334" s="63"/>
      <c r="T334" s="52">
        <v>800000</v>
      </c>
      <c r="U334" s="6">
        <v>800000</v>
      </c>
      <c r="V334" s="6">
        <v>1500000</v>
      </c>
      <c r="W334" s="6">
        <v>0</v>
      </c>
      <c r="X334" s="6">
        <v>0</v>
      </c>
      <c r="Y334" s="14">
        <v>0</v>
      </c>
      <c r="Z334" s="63"/>
      <c r="AA334" s="52">
        <v>800000</v>
      </c>
      <c r="AB334" s="9">
        <v>0</v>
      </c>
      <c r="AC334" s="91"/>
      <c r="AD334" s="52">
        <v>800000</v>
      </c>
      <c r="AE334" s="6">
        <v>1500000</v>
      </c>
      <c r="AF334" s="6">
        <v>0</v>
      </c>
      <c r="AG334" s="6">
        <v>0</v>
      </c>
      <c r="AH334" s="64" t="s">
        <v>237</v>
      </c>
      <c r="AI334" s="91"/>
      <c r="AJ334" s="24"/>
      <c r="AK334" s="91"/>
      <c r="AL334" s="52">
        <v>909930</v>
      </c>
      <c r="AM334" s="6">
        <v>1149930</v>
      </c>
      <c r="AN334" s="6">
        <v>909930</v>
      </c>
      <c r="AO334" s="6">
        <v>0</v>
      </c>
      <c r="AP334" s="6">
        <v>0</v>
      </c>
      <c r="AQ334" s="14">
        <v>0</v>
      </c>
      <c r="AR334" s="37"/>
      <c r="AS334" s="133"/>
      <c r="AT334" s="6">
        <v>0</v>
      </c>
      <c r="AU334" s="6">
        <v>0</v>
      </c>
      <c r="AW334" s="137"/>
      <c r="BC334" s="6">
        <v>0</v>
      </c>
    </row>
    <row r="335" spans="1:55" s="16" customFormat="1" ht="51">
      <c r="A335" s="57" t="s">
        <v>254</v>
      </c>
      <c r="B335" s="25">
        <v>199102800</v>
      </c>
      <c r="C335" s="1" t="s">
        <v>310</v>
      </c>
      <c r="D335" s="1" t="s">
        <v>510</v>
      </c>
      <c r="E335" s="60" t="s">
        <v>206</v>
      </c>
      <c r="F335" s="36" t="s">
        <v>1356</v>
      </c>
      <c r="G335" s="1" t="s">
        <v>234</v>
      </c>
      <c r="H335" s="1" t="s">
        <v>1615</v>
      </c>
      <c r="I335" s="1" t="s">
        <v>1839</v>
      </c>
      <c r="J335" s="6">
        <v>591990</v>
      </c>
      <c r="K335" s="6">
        <v>609749</v>
      </c>
      <c r="L335" s="6">
        <v>628043</v>
      </c>
      <c r="M335" s="1" t="s">
        <v>2324</v>
      </c>
      <c r="N335" s="6">
        <v>0</v>
      </c>
      <c r="O335" s="9">
        <v>350000</v>
      </c>
      <c r="P335" s="20">
        <v>1</v>
      </c>
      <c r="Q335" s="59" t="s">
        <v>2552</v>
      </c>
      <c r="R335" s="61">
        <v>350000</v>
      </c>
      <c r="S335" s="63"/>
      <c r="T335" s="52">
        <v>350000</v>
      </c>
      <c r="U335" s="6">
        <v>350000</v>
      </c>
      <c r="V335" s="6">
        <v>350000</v>
      </c>
      <c r="W335" s="6">
        <v>0</v>
      </c>
      <c r="X335" s="6">
        <v>0</v>
      </c>
      <c r="Y335" s="14">
        <v>0</v>
      </c>
      <c r="Z335" s="63"/>
      <c r="AA335" s="52">
        <v>350000</v>
      </c>
      <c r="AB335" s="9">
        <v>0</v>
      </c>
      <c r="AC335" s="91"/>
      <c r="AD335" s="52">
        <v>350000</v>
      </c>
      <c r="AE335" s="6">
        <v>350000</v>
      </c>
      <c r="AF335" s="6">
        <v>0</v>
      </c>
      <c r="AG335" s="6">
        <v>0</v>
      </c>
      <c r="AH335" s="64" t="s">
        <v>2043</v>
      </c>
      <c r="AI335" s="91"/>
      <c r="AJ335" s="24"/>
      <c r="AK335" s="91"/>
      <c r="AL335" s="52">
        <v>350000</v>
      </c>
      <c r="AM335" s="6">
        <v>350000</v>
      </c>
      <c r="AN335" s="6">
        <v>350000</v>
      </c>
      <c r="AO335" s="6">
        <v>0</v>
      </c>
      <c r="AP335" s="6">
        <v>0</v>
      </c>
      <c r="AQ335" s="14">
        <v>0</v>
      </c>
      <c r="AR335" s="37" t="s">
        <v>2553</v>
      </c>
      <c r="AS335" s="133"/>
      <c r="AT335" s="6">
        <v>0</v>
      </c>
      <c r="AU335" s="6">
        <v>0</v>
      </c>
      <c r="AW335" s="137"/>
      <c r="BC335" s="6">
        <v>0</v>
      </c>
    </row>
    <row r="336" spans="1:55" s="16" customFormat="1" ht="102">
      <c r="A336" s="57" t="s">
        <v>251</v>
      </c>
      <c r="B336" s="25">
        <v>199204000</v>
      </c>
      <c r="C336" s="1" t="s">
        <v>509</v>
      </c>
      <c r="D336" s="1" t="s">
        <v>510</v>
      </c>
      <c r="E336" s="60" t="s">
        <v>206</v>
      </c>
      <c r="F336" s="36" t="s">
        <v>1356</v>
      </c>
      <c r="G336" s="1" t="s">
        <v>2086</v>
      </c>
      <c r="H336" s="1" t="s">
        <v>1615</v>
      </c>
      <c r="I336" s="1" t="s">
        <v>1013</v>
      </c>
      <c r="J336" s="6">
        <v>824994</v>
      </c>
      <c r="K336" s="6">
        <v>857994</v>
      </c>
      <c r="L336" s="6">
        <v>892312</v>
      </c>
      <c r="M336" s="1" t="s">
        <v>1618</v>
      </c>
      <c r="N336" s="6">
        <v>0</v>
      </c>
      <c r="O336" s="9">
        <v>980000</v>
      </c>
      <c r="P336" s="20">
        <v>2.3</v>
      </c>
      <c r="Q336" s="59" t="s">
        <v>2047</v>
      </c>
      <c r="R336" s="61">
        <v>980000</v>
      </c>
      <c r="S336" s="63"/>
      <c r="T336" s="52">
        <v>824994</v>
      </c>
      <c r="U336" s="6">
        <v>824994</v>
      </c>
      <c r="V336" s="6">
        <v>824994</v>
      </c>
      <c r="W336" s="6">
        <v>132330</v>
      </c>
      <c r="X336" s="6">
        <v>0</v>
      </c>
      <c r="Y336" s="14">
        <v>0</v>
      </c>
      <c r="Z336" s="63"/>
      <c r="AA336" s="53">
        <v>0</v>
      </c>
      <c r="AB336" s="9">
        <v>0</v>
      </c>
      <c r="AC336" s="91"/>
      <c r="AD336" s="53">
        <v>0</v>
      </c>
      <c r="AE336" s="18">
        <v>0</v>
      </c>
      <c r="AF336" s="6">
        <v>0</v>
      </c>
      <c r="AG336" s="6">
        <v>0</v>
      </c>
      <c r="AH336" s="64" t="s">
        <v>1434</v>
      </c>
      <c r="AI336" s="91"/>
      <c r="AJ336" s="24" t="s">
        <v>126</v>
      </c>
      <c r="AK336" s="91"/>
      <c r="AL336" s="52">
        <v>824994</v>
      </c>
      <c r="AM336" s="6">
        <v>824994</v>
      </c>
      <c r="AN336" s="6">
        <v>824994</v>
      </c>
      <c r="AO336" s="6">
        <v>0</v>
      </c>
      <c r="AP336" s="6">
        <v>0</v>
      </c>
      <c r="AQ336" s="14">
        <v>0</v>
      </c>
      <c r="AR336" s="37"/>
      <c r="AS336" s="133"/>
      <c r="AT336" s="6">
        <v>0</v>
      </c>
      <c r="AU336" s="6">
        <v>0</v>
      </c>
      <c r="AW336" s="137"/>
      <c r="BC336" s="6">
        <v>0</v>
      </c>
    </row>
    <row r="337" spans="1:55" s="16" customFormat="1" ht="51">
      <c r="A337" s="57" t="s">
        <v>251</v>
      </c>
      <c r="B337" s="25">
        <v>199606700</v>
      </c>
      <c r="C337" s="1" t="s">
        <v>1498</v>
      </c>
      <c r="D337" s="1" t="s">
        <v>510</v>
      </c>
      <c r="E337" s="60" t="s">
        <v>1499</v>
      </c>
      <c r="F337" s="36" t="s">
        <v>1797</v>
      </c>
      <c r="G337" s="1" t="s">
        <v>2088</v>
      </c>
      <c r="H337" s="1" t="s">
        <v>1615</v>
      </c>
      <c r="I337" s="1" t="s">
        <v>1013</v>
      </c>
      <c r="J337" s="6">
        <v>795407</v>
      </c>
      <c r="K337" s="6">
        <v>636326</v>
      </c>
      <c r="L337" s="6">
        <v>572694</v>
      </c>
      <c r="M337" s="1" t="s">
        <v>1844</v>
      </c>
      <c r="N337" s="6">
        <v>0</v>
      </c>
      <c r="O337" s="9">
        <v>767200</v>
      </c>
      <c r="P337" s="20">
        <v>2.3</v>
      </c>
      <c r="Q337" s="59" t="s">
        <v>1559</v>
      </c>
      <c r="R337" s="61">
        <v>767200</v>
      </c>
      <c r="S337" s="63"/>
      <c r="T337" s="52">
        <v>767200</v>
      </c>
      <c r="U337" s="6">
        <v>636326</v>
      </c>
      <c r="V337" s="6">
        <v>572694</v>
      </c>
      <c r="W337" s="6">
        <v>0</v>
      </c>
      <c r="X337" s="6">
        <v>0</v>
      </c>
      <c r="Y337" s="14">
        <v>0</v>
      </c>
      <c r="Z337" s="63"/>
      <c r="AA337" s="53">
        <v>0</v>
      </c>
      <c r="AB337" s="9">
        <v>0</v>
      </c>
      <c r="AC337" s="91"/>
      <c r="AD337" s="53">
        <v>0</v>
      </c>
      <c r="AE337" s="18">
        <v>0</v>
      </c>
      <c r="AF337" s="6">
        <v>0</v>
      </c>
      <c r="AG337" s="6">
        <v>0</v>
      </c>
      <c r="AH337" s="64"/>
      <c r="AI337" s="91"/>
      <c r="AJ337" s="24" t="s">
        <v>129</v>
      </c>
      <c r="AK337" s="91"/>
      <c r="AL337" s="52">
        <v>795407</v>
      </c>
      <c r="AM337" s="6">
        <v>636326</v>
      </c>
      <c r="AN337" s="6">
        <v>572694</v>
      </c>
      <c r="AO337" s="6">
        <v>0</v>
      </c>
      <c r="AP337" s="6">
        <v>0</v>
      </c>
      <c r="AQ337" s="14">
        <v>0</v>
      </c>
      <c r="AR337" s="37"/>
      <c r="AS337" s="133"/>
      <c r="AT337" s="34">
        <v>0</v>
      </c>
      <c r="AU337" s="34">
        <v>0</v>
      </c>
      <c r="AW337" s="137"/>
      <c r="BC337" s="34">
        <v>0</v>
      </c>
    </row>
    <row r="338" spans="1:55" s="16" customFormat="1" ht="89.25">
      <c r="A338" s="57" t="s">
        <v>254</v>
      </c>
      <c r="B338" s="25">
        <v>200203100</v>
      </c>
      <c r="C338" s="1" t="s">
        <v>1208</v>
      </c>
      <c r="D338" s="1" t="s">
        <v>510</v>
      </c>
      <c r="E338" s="60" t="s">
        <v>540</v>
      </c>
      <c r="F338" s="36" t="s">
        <v>1861</v>
      </c>
      <c r="G338" s="1" t="s">
        <v>913</v>
      </c>
      <c r="H338" s="1" t="s">
        <v>1615</v>
      </c>
      <c r="I338" s="1" t="s">
        <v>1839</v>
      </c>
      <c r="J338" s="6">
        <v>355378</v>
      </c>
      <c r="K338" s="6">
        <v>373601</v>
      </c>
      <c r="L338" s="6">
        <v>392693</v>
      </c>
      <c r="M338" s="1" t="s">
        <v>1844</v>
      </c>
      <c r="N338" s="40">
        <v>0</v>
      </c>
      <c r="O338" s="9">
        <v>337000</v>
      </c>
      <c r="P338" s="20">
        <v>2.2</v>
      </c>
      <c r="Q338" s="59" t="s">
        <v>2567</v>
      </c>
      <c r="R338" s="61">
        <v>337000</v>
      </c>
      <c r="S338" s="63"/>
      <c r="T338" s="52">
        <v>337000</v>
      </c>
      <c r="U338" s="6">
        <v>337000</v>
      </c>
      <c r="V338" s="6">
        <v>176900</v>
      </c>
      <c r="W338" s="6">
        <v>0</v>
      </c>
      <c r="X338" s="6">
        <v>0</v>
      </c>
      <c r="Y338" s="14">
        <v>0</v>
      </c>
      <c r="Z338" s="63"/>
      <c r="AA338" s="52">
        <v>337000</v>
      </c>
      <c r="AB338" s="9">
        <v>0</v>
      </c>
      <c r="AC338" s="91"/>
      <c r="AD338" s="52">
        <v>337000</v>
      </c>
      <c r="AE338" s="6">
        <v>176900</v>
      </c>
      <c r="AF338" s="6">
        <v>0</v>
      </c>
      <c r="AG338" s="6">
        <v>0</v>
      </c>
      <c r="AH338" s="64" t="s">
        <v>1371</v>
      </c>
      <c r="AI338" s="91"/>
      <c r="AJ338" s="24"/>
      <c r="AK338" s="91"/>
      <c r="AL338" s="52">
        <v>353850</v>
      </c>
      <c r="AM338" s="6">
        <v>353850</v>
      </c>
      <c r="AN338" s="6">
        <v>353850</v>
      </c>
      <c r="AO338" s="6">
        <v>0</v>
      </c>
      <c r="AP338" s="6">
        <v>0</v>
      </c>
      <c r="AQ338" s="14">
        <v>0</v>
      </c>
      <c r="AR338" s="37"/>
      <c r="AS338" s="133"/>
      <c r="AT338" s="34">
        <v>0</v>
      </c>
      <c r="AU338" s="34">
        <v>0</v>
      </c>
      <c r="AW338" s="137"/>
      <c r="BC338" s="34">
        <v>0</v>
      </c>
    </row>
    <row r="339" spans="1:55" s="16" customFormat="1" ht="89.25">
      <c r="A339" s="57" t="s">
        <v>254</v>
      </c>
      <c r="B339" s="25">
        <v>200716800</v>
      </c>
      <c r="C339" s="1" t="s">
        <v>677</v>
      </c>
      <c r="D339" s="1" t="s">
        <v>510</v>
      </c>
      <c r="E339" s="60" t="s">
        <v>540</v>
      </c>
      <c r="F339" s="36" t="s">
        <v>1842</v>
      </c>
      <c r="G339" s="1" t="s">
        <v>914</v>
      </c>
      <c r="H339" s="1" t="s">
        <v>1615</v>
      </c>
      <c r="I339" s="1" t="s">
        <v>897</v>
      </c>
      <c r="J339" s="6">
        <v>459527</v>
      </c>
      <c r="K339" s="6">
        <v>447564</v>
      </c>
      <c r="L339" s="6">
        <v>460992</v>
      </c>
      <c r="M339" s="1" t="s">
        <v>2324</v>
      </c>
      <c r="N339" s="40">
        <v>0</v>
      </c>
      <c r="O339" s="47">
        <v>0</v>
      </c>
      <c r="P339" s="20">
        <v>3</v>
      </c>
      <c r="Q339" s="59" t="s">
        <v>2172</v>
      </c>
      <c r="R339" s="61">
        <v>0</v>
      </c>
      <c r="S339" s="63"/>
      <c r="T339" s="52">
        <v>0</v>
      </c>
      <c r="U339" s="6">
        <v>0</v>
      </c>
      <c r="V339" s="6">
        <v>0</v>
      </c>
      <c r="W339" s="6">
        <v>0</v>
      </c>
      <c r="X339" s="6">
        <v>0</v>
      </c>
      <c r="Y339" s="14">
        <v>0</v>
      </c>
      <c r="Z339" s="63"/>
      <c r="AA339" s="54">
        <v>0</v>
      </c>
      <c r="AB339" s="9">
        <v>0</v>
      </c>
      <c r="AC339" s="91"/>
      <c r="AD339" s="52">
        <v>0</v>
      </c>
      <c r="AE339" s="6">
        <v>0</v>
      </c>
      <c r="AF339" s="6">
        <v>0</v>
      </c>
      <c r="AG339" s="6">
        <v>0</v>
      </c>
      <c r="AH339" s="64" t="s">
        <v>2253</v>
      </c>
      <c r="AI339" s="91"/>
      <c r="AJ339" s="24"/>
      <c r="AK339" s="91"/>
      <c r="AL339" s="52">
        <v>0</v>
      </c>
      <c r="AM339" s="6">
        <v>0</v>
      </c>
      <c r="AN339" s="6">
        <v>0</v>
      </c>
      <c r="AO339" s="6">
        <v>0</v>
      </c>
      <c r="AP339" s="6">
        <v>0</v>
      </c>
      <c r="AQ339" s="14">
        <v>0</v>
      </c>
      <c r="AR339" s="37"/>
      <c r="AS339" s="133"/>
      <c r="AT339" s="34">
        <v>0</v>
      </c>
      <c r="AU339" s="34">
        <v>0</v>
      </c>
      <c r="AW339" s="137"/>
      <c r="BC339" s="34">
        <v>0</v>
      </c>
    </row>
    <row r="340" spans="1:55" s="16" customFormat="1" ht="51">
      <c r="A340" s="57" t="s">
        <v>254</v>
      </c>
      <c r="B340" s="25">
        <v>200725600</v>
      </c>
      <c r="C340" s="1" t="s">
        <v>2441</v>
      </c>
      <c r="D340" s="1" t="s">
        <v>2442</v>
      </c>
      <c r="E340" s="60" t="s">
        <v>540</v>
      </c>
      <c r="F340" s="36" t="s">
        <v>1842</v>
      </c>
      <c r="G340" s="1" t="s">
        <v>1409</v>
      </c>
      <c r="H340" s="1" t="s">
        <v>1615</v>
      </c>
      <c r="I340" s="1" t="s">
        <v>897</v>
      </c>
      <c r="J340" s="6">
        <v>251546</v>
      </c>
      <c r="K340" s="6">
        <v>330691</v>
      </c>
      <c r="L340" s="6">
        <v>0</v>
      </c>
      <c r="M340" s="1" t="s">
        <v>2324</v>
      </c>
      <c r="N340" s="40">
        <v>0</v>
      </c>
      <c r="O340" s="47">
        <v>0</v>
      </c>
      <c r="P340" s="20">
        <v>2.3</v>
      </c>
      <c r="Q340" s="59" t="s">
        <v>2072</v>
      </c>
      <c r="R340" s="61">
        <v>0</v>
      </c>
      <c r="S340" s="63"/>
      <c r="T340" s="52">
        <v>0</v>
      </c>
      <c r="U340" s="6">
        <v>0</v>
      </c>
      <c r="V340" s="6">
        <v>0</v>
      </c>
      <c r="W340" s="6">
        <v>0</v>
      </c>
      <c r="X340" s="6">
        <v>0</v>
      </c>
      <c r="Y340" s="14">
        <v>0</v>
      </c>
      <c r="Z340" s="63"/>
      <c r="AA340" s="54">
        <v>0</v>
      </c>
      <c r="AB340" s="9">
        <v>0</v>
      </c>
      <c r="AC340" s="91"/>
      <c r="AD340" s="52">
        <v>0</v>
      </c>
      <c r="AE340" s="6">
        <v>0</v>
      </c>
      <c r="AF340" s="6">
        <v>0</v>
      </c>
      <c r="AG340" s="6">
        <v>0</v>
      </c>
      <c r="AH340" s="64" t="s">
        <v>742</v>
      </c>
      <c r="AI340" s="91"/>
      <c r="AJ340" s="24"/>
      <c r="AK340" s="91"/>
      <c r="AL340" s="52">
        <v>0</v>
      </c>
      <c r="AM340" s="6">
        <v>0</v>
      </c>
      <c r="AN340" s="6">
        <v>0</v>
      </c>
      <c r="AO340" s="6">
        <v>0</v>
      </c>
      <c r="AP340" s="6">
        <v>0</v>
      </c>
      <c r="AQ340" s="14">
        <v>0</v>
      </c>
      <c r="AR340" s="37"/>
      <c r="AS340" s="133"/>
      <c r="AT340" s="34">
        <v>0</v>
      </c>
      <c r="AU340" s="34">
        <v>0</v>
      </c>
      <c r="AW340" s="137"/>
      <c r="BC340" s="34">
        <v>0</v>
      </c>
    </row>
    <row r="341" spans="1:55" s="16" customFormat="1" ht="63.75">
      <c r="A341" s="57" t="s">
        <v>253</v>
      </c>
      <c r="B341" s="25">
        <v>199205900</v>
      </c>
      <c r="C341" s="1" t="s">
        <v>2506</v>
      </c>
      <c r="D341" s="1" t="s">
        <v>2507</v>
      </c>
      <c r="E341" s="60" t="s">
        <v>2504</v>
      </c>
      <c r="F341" s="36" t="s">
        <v>871</v>
      </c>
      <c r="G341" s="1" t="s">
        <v>658</v>
      </c>
      <c r="H341" s="1" t="s">
        <v>62</v>
      </c>
      <c r="I341" s="1" t="s">
        <v>2381</v>
      </c>
      <c r="J341" s="6">
        <v>98764</v>
      </c>
      <c r="K341" s="6">
        <v>583766</v>
      </c>
      <c r="L341" s="6">
        <v>91267</v>
      </c>
      <c r="M341" s="1" t="s">
        <v>2324</v>
      </c>
      <c r="N341" s="6">
        <v>0</v>
      </c>
      <c r="O341" s="9">
        <v>82712</v>
      </c>
      <c r="P341" s="20">
        <v>1</v>
      </c>
      <c r="Q341" s="59" t="s">
        <v>1746</v>
      </c>
      <c r="R341" s="61">
        <v>82712</v>
      </c>
      <c r="S341" s="63"/>
      <c r="T341" s="52">
        <v>98764</v>
      </c>
      <c r="U341" s="6">
        <v>108766</v>
      </c>
      <c r="V341" s="6">
        <v>91267</v>
      </c>
      <c r="W341" s="6">
        <v>0</v>
      </c>
      <c r="X341" s="6">
        <v>0</v>
      </c>
      <c r="Y341" s="14">
        <v>0</v>
      </c>
      <c r="Z341" s="63"/>
      <c r="AA341" s="52">
        <v>98764</v>
      </c>
      <c r="AB341" s="9">
        <v>0</v>
      </c>
      <c r="AC341" s="91"/>
      <c r="AD341" s="52">
        <v>108766</v>
      </c>
      <c r="AE341" s="6">
        <v>91267</v>
      </c>
      <c r="AF341" s="6">
        <v>0</v>
      </c>
      <c r="AG341" s="6">
        <v>0</v>
      </c>
      <c r="AH341" s="64" t="s">
        <v>1435</v>
      </c>
      <c r="AI341" s="91"/>
      <c r="AJ341" s="24"/>
      <c r="AK341" s="91"/>
      <c r="AL341" s="52">
        <v>98764</v>
      </c>
      <c r="AM341" s="6">
        <v>108766</v>
      </c>
      <c r="AN341" s="6">
        <v>91267</v>
      </c>
      <c r="AO341" s="6">
        <v>0</v>
      </c>
      <c r="AP341" s="6">
        <v>475000</v>
      </c>
      <c r="AQ341" s="14">
        <v>0</v>
      </c>
      <c r="AR341" s="37" t="s">
        <v>1747</v>
      </c>
      <c r="AS341" s="133"/>
      <c r="AT341" s="34">
        <v>0</v>
      </c>
      <c r="AU341" s="34">
        <v>0</v>
      </c>
      <c r="AW341" s="137"/>
      <c r="BC341" s="34">
        <v>0</v>
      </c>
    </row>
    <row r="342" spans="1:55" s="16" customFormat="1" ht="38.25">
      <c r="A342" s="57" t="s">
        <v>252</v>
      </c>
      <c r="B342" s="25">
        <v>200714700</v>
      </c>
      <c r="C342" s="1" t="s">
        <v>1296</v>
      </c>
      <c r="D342" s="1" t="s">
        <v>2507</v>
      </c>
      <c r="E342" s="60" t="s">
        <v>2504</v>
      </c>
      <c r="F342" s="36" t="s">
        <v>871</v>
      </c>
      <c r="G342" s="1" t="s">
        <v>348</v>
      </c>
      <c r="H342" s="1" t="s">
        <v>1615</v>
      </c>
      <c r="I342" s="1" t="s">
        <v>897</v>
      </c>
      <c r="J342" s="6">
        <v>141200</v>
      </c>
      <c r="K342" s="6">
        <v>121375</v>
      </c>
      <c r="L342" s="6">
        <v>147250</v>
      </c>
      <c r="M342" s="1" t="s">
        <v>1844</v>
      </c>
      <c r="N342" s="6">
        <v>0</v>
      </c>
      <c r="O342" s="9">
        <v>0</v>
      </c>
      <c r="P342" s="20">
        <v>2.2</v>
      </c>
      <c r="Q342" s="59" t="s">
        <v>84</v>
      </c>
      <c r="R342" s="61">
        <v>0</v>
      </c>
      <c r="S342" s="63"/>
      <c r="T342" s="52">
        <v>0</v>
      </c>
      <c r="U342" s="6">
        <v>0</v>
      </c>
      <c r="V342" s="6">
        <v>0</v>
      </c>
      <c r="W342" s="6">
        <v>0</v>
      </c>
      <c r="X342" s="6">
        <v>0</v>
      </c>
      <c r="Y342" s="14">
        <v>0</v>
      </c>
      <c r="Z342" s="63"/>
      <c r="AA342" s="54">
        <v>0</v>
      </c>
      <c r="AB342" s="9">
        <v>0</v>
      </c>
      <c r="AC342" s="91"/>
      <c r="AD342" s="52">
        <v>0</v>
      </c>
      <c r="AE342" s="6">
        <v>0</v>
      </c>
      <c r="AF342" s="6">
        <v>0</v>
      </c>
      <c r="AG342" s="6">
        <v>0</v>
      </c>
      <c r="AH342" s="64" t="s">
        <v>689</v>
      </c>
      <c r="AI342" s="91"/>
      <c r="AJ342" s="24"/>
      <c r="AK342" s="91"/>
      <c r="AL342" s="52">
        <v>141200</v>
      </c>
      <c r="AM342" s="6">
        <v>121375</v>
      </c>
      <c r="AN342" s="6">
        <v>147250</v>
      </c>
      <c r="AO342" s="6">
        <v>0</v>
      </c>
      <c r="AP342" s="6">
        <v>0</v>
      </c>
      <c r="AQ342" s="14">
        <v>0</v>
      </c>
      <c r="AR342" s="37" t="s">
        <v>85</v>
      </c>
      <c r="AS342" s="133"/>
      <c r="AT342" s="34">
        <v>0</v>
      </c>
      <c r="AU342" s="34">
        <v>0</v>
      </c>
      <c r="AW342" s="137"/>
      <c r="BC342" s="34">
        <v>0</v>
      </c>
    </row>
    <row r="343" spans="1:55" s="16" customFormat="1" ht="76.5">
      <c r="A343" s="57" t="s">
        <v>253</v>
      </c>
      <c r="B343" s="25">
        <v>200726000</v>
      </c>
      <c r="C343" s="1" t="s">
        <v>1044</v>
      </c>
      <c r="D343" s="1" t="s">
        <v>2507</v>
      </c>
      <c r="E343" s="60" t="s">
        <v>2504</v>
      </c>
      <c r="F343" s="36" t="s">
        <v>871</v>
      </c>
      <c r="G343" s="1" t="s">
        <v>1197</v>
      </c>
      <c r="H343" s="1" t="s">
        <v>62</v>
      </c>
      <c r="I343" s="17" t="s">
        <v>2381</v>
      </c>
      <c r="J343" s="6">
        <v>4969000</v>
      </c>
      <c r="K343" s="6">
        <v>10000</v>
      </c>
      <c r="L343" s="6">
        <v>0</v>
      </c>
      <c r="M343" s="1" t="s">
        <v>2324</v>
      </c>
      <c r="N343" s="6">
        <v>0</v>
      </c>
      <c r="O343" s="9">
        <v>0</v>
      </c>
      <c r="P343" s="20">
        <v>1</v>
      </c>
      <c r="Q343" s="59" t="s">
        <v>403</v>
      </c>
      <c r="R343" s="61">
        <v>0</v>
      </c>
      <c r="S343" s="63"/>
      <c r="T343" s="52">
        <v>68500</v>
      </c>
      <c r="U343" s="6">
        <v>10000</v>
      </c>
      <c r="V343" s="6">
        <v>0</v>
      </c>
      <c r="W343" s="6">
        <v>4900500</v>
      </c>
      <c r="X343" s="6">
        <v>0</v>
      </c>
      <c r="Y343" s="14">
        <v>0</v>
      </c>
      <c r="Z343" s="63"/>
      <c r="AA343" s="52">
        <v>68500</v>
      </c>
      <c r="AB343" s="9">
        <v>4900500</v>
      </c>
      <c r="AC343" s="91"/>
      <c r="AD343" s="52">
        <v>10000</v>
      </c>
      <c r="AE343" s="6">
        <v>0</v>
      </c>
      <c r="AF343" s="6">
        <v>0</v>
      </c>
      <c r="AG343" s="6">
        <v>0</v>
      </c>
      <c r="AH343" s="64" t="s">
        <v>1804</v>
      </c>
      <c r="AI343" s="91"/>
      <c r="AJ343" s="24"/>
      <c r="AK343" s="91"/>
      <c r="AL343" s="52">
        <v>68500</v>
      </c>
      <c r="AM343" s="6">
        <v>10000</v>
      </c>
      <c r="AN343" s="6">
        <v>0</v>
      </c>
      <c r="AO343" s="6">
        <v>4900500</v>
      </c>
      <c r="AP343" s="6">
        <v>0</v>
      </c>
      <c r="AQ343" s="14">
        <v>0</v>
      </c>
      <c r="AR343" s="37" t="s">
        <v>1266</v>
      </c>
      <c r="AS343" s="133"/>
      <c r="AT343" s="34">
        <v>0</v>
      </c>
      <c r="AU343" s="34">
        <v>0</v>
      </c>
      <c r="AW343" s="137"/>
      <c r="BC343" s="34">
        <v>0</v>
      </c>
    </row>
    <row r="344" spans="1:55" s="16" customFormat="1" ht="216.75">
      <c r="A344" s="57" t="s">
        <v>252</v>
      </c>
      <c r="B344" s="25">
        <v>199901500</v>
      </c>
      <c r="C344" s="1" t="s">
        <v>1072</v>
      </c>
      <c r="D344" s="1" t="s">
        <v>1073</v>
      </c>
      <c r="E344" s="60" t="s">
        <v>206</v>
      </c>
      <c r="F344" s="36" t="s">
        <v>1857</v>
      </c>
      <c r="G344" s="1" t="s">
        <v>361</v>
      </c>
      <c r="H344" s="1" t="s">
        <v>1615</v>
      </c>
      <c r="I344" s="1" t="s">
        <v>1726</v>
      </c>
      <c r="J344" s="6">
        <v>376943</v>
      </c>
      <c r="K344" s="6">
        <v>370826</v>
      </c>
      <c r="L344" s="6">
        <v>369583</v>
      </c>
      <c r="M344" s="1" t="s">
        <v>1618</v>
      </c>
      <c r="N344" s="6">
        <v>0</v>
      </c>
      <c r="O344" s="9">
        <v>188324</v>
      </c>
      <c r="P344" s="20">
        <v>2.3</v>
      </c>
      <c r="Q344" s="59" t="s">
        <v>1823</v>
      </c>
      <c r="R344" s="61">
        <v>188324</v>
      </c>
      <c r="S344" s="63"/>
      <c r="T344" s="52">
        <v>130000</v>
      </c>
      <c r="U344" s="6">
        <v>0</v>
      </c>
      <c r="V344" s="6">
        <v>0</v>
      </c>
      <c r="W344" s="6">
        <v>0</v>
      </c>
      <c r="X344" s="6">
        <v>0</v>
      </c>
      <c r="Y344" s="14">
        <v>0</v>
      </c>
      <c r="Z344" s="63"/>
      <c r="AA344" s="52">
        <v>130000</v>
      </c>
      <c r="AB344" s="9">
        <v>0</v>
      </c>
      <c r="AC344" s="91"/>
      <c r="AD344" s="53">
        <v>161631</v>
      </c>
      <c r="AE344" s="18">
        <v>161131</v>
      </c>
      <c r="AF344" s="6">
        <v>0</v>
      </c>
      <c r="AG344" s="6">
        <v>0</v>
      </c>
      <c r="AH344" s="64" t="s">
        <v>1914</v>
      </c>
      <c r="AI344" s="91"/>
      <c r="AJ344" s="24" t="s">
        <v>1961</v>
      </c>
      <c r="AK344" s="91"/>
      <c r="AL344" s="52">
        <v>0</v>
      </c>
      <c r="AM344" s="6">
        <v>0</v>
      </c>
      <c r="AN344" s="6">
        <v>0</v>
      </c>
      <c r="AO344" s="6">
        <v>0</v>
      </c>
      <c r="AP344" s="6">
        <v>0</v>
      </c>
      <c r="AQ344" s="14">
        <v>0</v>
      </c>
      <c r="AR344" s="37"/>
      <c r="AS344" s="133"/>
      <c r="AT344" s="34">
        <v>0</v>
      </c>
      <c r="AU344" s="34">
        <v>0</v>
      </c>
      <c r="AW344" s="137"/>
      <c r="BC344" s="34">
        <v>0</v>
      </c>
    </row>
    <row r="345" spans="1:55" s="16" customFormat="1" ht="242.25">
      <c r="A345" s="57" t="s">
        <v>252</v>
      </c>
      <c r="B345" s="25">
        <v>200207000</v>
      </c>
      <c r="C345" s="1" t="s">
        <v>300</v>
      </c>
      <c r="D345" s="1" t="s">
        <v>1073</v>
      </c>
      <c r="E345" s="60" t="s">
        <v>206</v>
      </c>
      <c r="F345" s="36" t="s">
        <v>1857</v>
      </c>
      <c r="G345" s="1" t="s">
        <v>359</v>
      </c>
      <c r="H345" s="1" t="s">
        <v>1615</v>
      </c>
      <c r="I345" s="1" t="s">
        <v>1726</v>
      </c>
      <c r="J345" s="6">
        <v>485610</v>
      </c>
      <c r="K345" s="6">
        <v>483672</v>
      </c>
      <c r="L345" s="6">
        <v>453104</v>
      </c>
      <c r="M345" s="1" t="s">
        <v>1623</v>
      </c>
      <c r="N345" s="40">
        <v>0</v>
      </c>
      <c r="O345" s="9">
        <v>334028</v>
      </c>
      <c r="P345" s="20">
        <v>2.2</v>
      </c>
      <c r="Q345" s="59" t="s">
        <v>2407</v>
      </c>
      <c r="R345" s="61">
        <v>334028</v>
      </c>
      <c r="S345" s="63"/>
      <c r="T345" s="52">
        <v>130000</v>
      </c>
      <c r="U345" s="6">
        <v>0</v>
      </c>
      <c r="V345" s="6">
        <v>0</v>
      </c>
      <c r="W345" s="6">
        <v>0</v>
      </c>
      <c r="X345" s="6">
        <v>0</v>
      </c>
      <c r="Y345" s="14">
        <v>0</v>
      </c>
      <c r="Z345" s="63"/>
      <c r="AA345" s="52">
        <v>130000</v>
      </c>
      <c r="AB345" s="9">
        <v>0</v>
      </c>
      <c r="AC345" s="91"/>
      <c r="AD345" s="53">
        <v>259651</v>
      </c>
      <c r="AE345" s="18">
        <v>259651</v>
      </c>
      <c r="AF345" s="6">
        <v>0</v>
      </c>
      <c r="AG345" s="6">
        <v>0</v>
      </c>
      <c r="AH345" s="64" t="s">
        <v>2485</v>
      </c>
      <c r="AI345" s="91"/>
      <c r="AJ345" s="24" t="s">
        <v>2053</v>
      </c>
      <c r="AK345" s="91"/>
      <c r="AL345" s="52">
        <v>260000</v>
      </c>
      <c r="AM345" s="6">
        <v>0</v>
      </c>
      <c r="AN345" s="6">
        <v>0</v>
      </c>
      <c r="AO345" s="6">
        <v>0</v>
      </c>
      <c r="AP345" s="6">
        <v>0</v>
      </c>
      <c r="AQ345" s="14">
        <v>0</v>
      </c>
      <c r="AR345" s="37" t="s">
        <v>1948</v>
      </c>
      <c r="AS345" s="133"/>
      <c r="AT345" s="34">
        <v>0</v>
      </c>
      <c r="AU345" s="34">
        <v>0</v>
      </c>
      <c r="AW345" s="137"/>
      <c r="BC345" s="34">
        <v>0</v>
      </c>
    </row>
    <row r="346" spans="1:55" s="16" customFormat="1" ht="51">
      <c r="A346" s="57" t="s">
        <v>254</v>
      </c>
      <c r="B346" s="25">
        <v>200727900</v>
      </c>
      <c r="C346" s="1" t="s">
        <v>1431</v>
      </c>
      <c r="D346" s="1" t="s">
        <v>1073</v>
      </c>
      <c r="E346" s="60" t="s">
        <v>206</v>
      </c>
      <c r="F346" s="36" t="s">
        <v>1857</v>
      </c>
      <c r="G346" s="1" t="s">
        <v>165</v>
      </c>
      <c r="H346" s="1" t="s">
        <v>1615</v>
      </c>
      <c r="I346" s="1" t="s">
        <v>897</v>
      </c>
      <c r="J346" s="6">
        <v>122525</v>
      </c>
      <c r="K346" s="6">
        <v>98317</v>
      </c>
      <c r="L346" s="6">
        <v>101253</v>
      </c>
      <c r="M346" s="1" t="s">
        <v>2328</v>
      </c>
      <c r="N346" s="40">
        <v>0</v>
      </c>
      <c r="O346" s="47">
        <v>0</v>
      </c>
      <c r="P346" s="20">
        <v>2.3</v>
      </c>
      <c r="Q346" s="59" t="s">
        <v>2106</v>
      </c>
      <c r="R346" s="61">
        <v>0</v>
      </c>
      <c r="S346" s="63"/>
      <c r="T346" s="52">
        <v>0</v>
      </c>
      <c r="U346" s="6">
        <v>0</v>
      </c>
      <c r="V346" s="6">
        <v>0</v>
      </c>
      <c r="W346" s="6">
        <v>0</v>
      </c>
      <c r="X346" s="6">
        <v>0</v>
      </c>
      <c r="Y346" s="14">
        <v>0</v>
      </c>
      <c r="Z346" s="63"/>
      <c r="AA346" s="54">
        <v>0</v>
      </c>
      <c r="AB346" s="9">
        <v>0</v>
      </c>
      <c r="AC346" s="91"/>
      <c r="AD346" s="52">
        <v>0</v>
      </c>
      <c r="AE346" s="6">
        <v>0</v>
      </c>
      <c r="AF346" s="6">
        <v>0</v>
      </c>
      <c r="AG346" s="6">
        <v>0</v>
      </c>
      <c r="AH346" s="64" t="s">
        <v>742</v>
      </c>
      <c r="AI346" s="91"/>
      <c r="AJ346" s="24"/>
      <c r="AK346" s="91"/>
      <c r="AL346" s="52">
        <v>0</v>
      </c>
      <c r="AM346" s="6">
        <v>0</v>
      </c>
      <c r="AN346" s="6">
        <v>0</v>
      </c>
      <c r="AO346" s="6">
        <v>0</v>
      </c>
      <c r="AP346" s="6">
        <v>0</v>
      </c>
      <c r="AQ346" s="14">
        <v>0</v>
      </c>
      <c r="AR346" s="37"/>
      <c r="AS346" s="133"/>
      <c r="AT346" s="34">
        <v>0</v>
      </c>
      <c r="AU346" s="34">
        <v>0</v>
      </c>
      <c r="AW346" s="137"/>
      <c r="BC346" s="34">
        <v>0</v>
      </c>
    </row>
    <row r="347" spans="1:55" s="16" customFormat="1" ht="51">
      <c r="A347" s="57" t="s">
        <v>251</v>
      </c>
      <c r="B347" s="25">
        <v>198335000</v>
      </c>
      <c r="C347" s="1" t="s">
        <v>204</v>
      </c>
      <c r="D347" s="1" t="s">
        <v>205</v>
      </c>
      <c r="E347" s="60" t="s">
        <v>206</v>
      </c>
      <c r="F347" s="36" t="s">
        <v>1857</v>
      </c>
      <c r="G347" s="1" t="s">
        <v>1572</v>
      </c>
      <c r="H347" s="1" t="s">
        <v>1615</v>
      </c>
      <c r="I347" s="1" t="s">
        <v>1821</v>
      </c>
      <c r="J347" s="6">
        <v>2033220</v>
      </c>
      <c r="K347" s="6">
        <v>2094217</v>
      </c>
      <c r="L347" s="6">
        <v>2177986</v>
      </c>
      <c r="M347" s="1" t="s">
        <v>2324</v>
      </c>
      <c r="N347" s="6">
        <v>500000</v>
      </c>
      <c r="O347" s="9">
        <v>1974000</v>
      </c>
      <c r="P347" s="20">
        <v>1</v>
      </c>
      <c r="Q347" s="59" t="s">
        <v>2229</v>
      </c>
      <c r="R347" s="61">
        <v>2474000</v>
      </c>
      <c r="S347" s="63"/>
      <c r="T347" s="52">
        <v>2033220</v>
      </c>
      <c r="U347" s="6">
        <v>2033220</v>
      </c>
      <c r="V347" s="6">
        <v>2033220</v>
      </c>
      <c r="W347" s="6">
        <v>0</v>
      </c>
      <c r="X347" s="6">
        <v>0</v>
      </c>
      <c r="Y347" s="14">
        <v>0</v>
      </c>
      <c r="Z347" s="63"/>
      <c r="AA347" s="52">
        <v>2033220</v>
      </c>
      <c r="AB347" s="9">
        <v>0</v>
      </c>
      <c r="AC347" s="91"/>
      <c r="AD347" s="52">
        <v>2033220</v>
      </c>
      <c r="AE347" s="6">
        <v>2033220</v>
      </c>
      <c r="AF347" s="6">
        <v>0</v>
      </c>
      <c r="AG347" s="6">
        <v>0</v>
      </c>
      <c r="AH347" s="64" t="s">
        <v>238</v>
      </c>
      <c r="AI347" s="91"/>
      <c r="AJ347" s="24"/>
      <c r="AK347" s="91"/>
      <c r="AL347" s="52">
        <v>2033220</v>
      </c>
      <c r="AM347" s="6">
        <v>2033220</v>
      </c>
      <c r="AN347" s="6">
        <v>2033220</v>
      </c>
      <c r="AO347" s="6">
        <v>0</v>
      </c>
      <c r="AP347" s="6">
        <v>0</v>
      </c>
      <c r="AQ347" s="14">
        <v>0</v>
      </c>
      <c r="AR347" s="37" t="s">
        <v>2230</v>
      </c>
      <c r="AS347" s="133"/>
      <c r="AT347" s="34">
        <v>0</v>
      </c>
      <c r="AU347" s="34">
        <v>0</v>
      </c>
      <c r="AW347" s="137"/>
      <c r="BC347" s="34">
        <v>0</v>
      </c>
    </row>
    <row r="348" spans="1:55" s="16" customFormat="1" ht="38.25">
      <c r="A348" s="57" t="s">
        <v>254</v>
      </c>
      <c r="B348" s="25">
        <v>198335003</v>
      </c>
      <c r="C348" s="1" t="s">
        <v>1681</v>
      </c>
      <c r="D348" s="1" t="s">
        <v>205</v>
      </c>
      <c r="E348" s="60" t="s">
        <v>206</v>
      </c>
      <c r="F348" s="36" t="s">
        <v>1857</v>
      </c>
      <c r="G348" s="1" t="s">
        <v>1122</v>
      </c>
      <c r="H348" s="1" t="s">
        <v>1615</v>
      </c>
      <c r="I348" s="1" t="s">
        <v>1821</v>
      </c>
      <c r="J348" s="6">
        <v>1996183</v>
      </c>
      <c r="K348" s="6">
        <v>2031097</v>
      </c>
      <c r="L348" s="6">
        <v>2066835</v>
      </c>
      <c r="M348" s="1" t="s">
        <v>2324</v>
      </c>
      <c r="N348" s="6">
        <v>0</v>
      </c>
      <c r="O348" s="9">
        <v>1816000</v>
      </c>
      <c r="P348" s="20">
        <v>1</v>
      </c>
      <c r="Q348" s="59" t="s">
        <v>2618</v>
      </c>
      <c r="R348" s="61">
        <v>1816000</v>
      </c>
      <c r="S348" s="63"/>
      <c r="T348" s="52">
        <v>1900000</v>
      </c>
      <c r="U348" s="6">
        <v>1900000</v>
      </c>
      <c r="V348" s="6">
        <v>1900000</v>
      </c>
      <c r="W348" s="6">
        <v>0</v>
      </c>
      <c r="X348" s="6">
        <v>0</v>
      </c>
      <c r="Y348" s="14">
        <v>0</v>
      </c>
      <c r="Z348" s="63"/>
      <c r="AA348" s="52">
        <v>1900000</v>
      </c>
      <c r="AB348" s="9">
        <v>0</v>
      </c>
      <c r="AC348" s="91"/>
      <c r="AD348" s="52">
        <v>1900000</v>
      </c>
      <c r="AE348" s="6">
        <v>1900000</v>
      </c>
      <c r="AF348" s="6">
        <v>0</v>
      </c>
      <c r="AG348" s="6">
        <v>0</v>
      </c>
      <c r="AH348" s="64" t="s">
        <v>2043</v>
      </c>
      <c r="AI348" s="91"/>
      <c r="AJ348" s="24"/>
      <c r="AK348" s="91"/>
      <c r="AL348" s="52">
        <v>1900000</v>
      </c>
      <c r="AM348" s="6">
        <v>1900000</v>
      </c>
      <c r="AN348" s="6">
        <v>1900000</v>
      </c>
      <c r="AO348" s="6">
        <v>0</v>
      </c>
      <c r="AP348" s="6">
        <v>0</v>
      </c>
      <c r="AQ348" s="14">
        <v>0</v>
      </c>
      <c r="AR348" s="37"/>
      <c r="AS348" s="133"/>
      <c r="AT348" s="34">
        <v>0</v>
      </c>
      <c r="AU348" s="34">
        <v>0</v>
      </c>
      <c r="AW348" s="137"/>
      <c r="BC348" s="34">
        <v>0</v>
      </c>
    </row>
    <row r="349" spans="1:55" s="16" customFormat="1" ht="102">
      <c r="A349" s="57" t="s">
        <v>251</v>
      </c>
      <c r="B349" s="25">
        <v>198805301</v>
      </c>
      <c r="C349" s="1" t="s">
        <v>213</v>
      </c>
      <c r="D349" s="1" t="s">
        <v>205</v>
      </c>
      <c r="E349" s="60" t="s">
        <v>214</v>
      </c>
      <c r="F349" s="36" t="s">
        <v>1820</v>
      </c>
      <c r="G349" s="1" t="s">
        <v>775</v>
      </c>
      <c r="H349" s="1" t="s">
        <v>1615</v>
      </c>
      <c r="I349" s="1" t="s">
        <v>1821</v>
      </c>
      <c r="J349" s="6">
        <v>9809858</v>
      </c>
      <c r="K349" s="6">
        <v>3478059</v>
      </c>
      <c r="L349" s="6">
        <v>1014268</v>
      </c>
      <c r="M349" s="1" t="s">
        <v>1623</v>
      </c>
      <c r="N349" s="6">
        <v>5000000</v>
      </c>
      <c r="O349" s="9">
        <v>0</v>
      </c>
      <c r="P349" s="20">
        <v>1</v>
      </c>
      <c r="Q349" s="59" t="s">
        <v>2059</v>
      </c>
      <c r="R349" s="61">
        <v>5000000</v>
      </c>
      <c r="S349" s="63"/>
      <c r="T349" s="52">
        <v>0</v>
      </c>
      <c r="U349" s="6">
        <v>0</v>
      </c>
      <c r="V349" s="6">
        <v>319570</v>
      </c>
      <c r="W349" s="6">
        <v>2000000</v>
      </c>
      <c r="X349" s="6">
        <v>14173331.5</v>
      </c>
      <c r="Y349" s="14">
        <v>5544850.5</v>
      </c>
      <c r="Z349" s="63"/>
      <c r="AA349" s="52">
        <v>0</v>
      </c>
      <c r="AB349" s="9">
        <v>2000000</v>
      </c>
      <c r="AC349" s="91"/>
      <c r="AD349" s="52">
        <v>0</v>
      </c>
      <c r="AE349" s="6">
        <v>319570</v>
      </c>
      <c r="AF349" s="6">
        <v>14173331.5</v>
      </c>
      <c r="AG349" s="6">
        <v>5544850.5</v>
      </c>
      <c r="AH349" s="64" t="s">
        <v>258</v>
      </c>
      <c r="AI349" s="91"/>
      <c r="AJ349" s="24"/>
      <c r="AK349" s="91"/>
      <c r="AL349" s="52">
        <v>0</v>
      </c>
      <c r="AM349" s="6">
        <v>0</v>
      </c>
      <c r="AN349" s="6">
        <v>319570</v>
      </c>
      <c r="AO349" s="6">
        <v>7492439</v>
      </c>
      <c r="AP349" s="6">
        <v>8804000</v>
      </c>
      <c r="AQ349" s="14">
        <v>147000</v>
      </c>
      <c r="AR349" s="37" t="s">
        <v>895</v>
      </c>
      <c r="AS349" s="133"/>
      <c r="AT349" s="34">
        <v>0</v>
      </c>
      <c r="AU349" s="34">
        <v>0</v>
      </c>
      <c r="AW349" s="137"/>
      <c r="BC349" s="34">
        <v>0</v>
      </c>
    </row>
    <row r="350" spans="1:55" s="16" customFormat="1" ht="63.75">
      <c r="A350" s="57" t="s">
        <v>253</v>
      </c>
      <c r="B350" s="25">
        <v>199608000</v>
      </c>
      <c r="C350" s="1" t="s">
        <v>199</v>
      </c>
      <c r="D350" s="1" t="s">
        <v>205</v>
      </c>
      <c r="E350" s="60" t="s">
        <v>214</v>
      </c>
      <c r="F350" s="36" t="s">
        <v>1820</v>
      </c>
      <c r="G350" s="1" t="s">
        <v>995</v>
      </c>
      <c r="H350" s="1" t="s">
        <v>62</v>
      </c>
      <c r="I350" s="1" t="s">
        <v>178</v>
      </c>
      <c r="J350" s="6">
        <v>431426</v>
      </c>
      <c r="K350" s="6">
        <v>492872</v>
      </c>
      <c r="L350" s="6">
        <v>499203</v>
      </c>
      <c r="M350" s="1" t="s">
        <v>2324</v>
      </c>
      <c r="N350" s="6">
        <v>0</v>
      </c>
      <c r="O350" s="9">
        <v>426000</v>
      </c>
      <c r="P350" s="20">
        <v>1</v>
      </c>
      <c r="Q350" s="59" t="s">
        <v>2317</v>
      </c>
      <c r="R350" s="61">
        <v>426000</v>
      </c>
      <c r="S350" s="63"/>
      <c r="T350" s="52">
        <v>416000</v>
      </c>
      <c r="U350" s="6">
        <v>416000</v>
      </c>
      <c r="V350" s="6">
        <v>416000</v>
      </c>
      <c r="W350" s="6">
        <v>0</v>
      </c>
      <c r="X350" s="6">
        <v>0</v>
      </c>
      <c r="Y350" s="14">
        <v>0</v>
      </c>
      <c r="Z350" s="63"/>
      <c r="AA350" s="52">
        <v>416000</v>
      </c>
      <c r="AB350" s="9">
        <v>0</v>
      </c>
      <c r="AC350" s="91"/>
      <c r="AD350" s="52">
        <v>416000</v>
      </c>
      <c r="AE350" s="6">
        <v>416000</v>
      </c>
      <c r="AF350" s="6">
        <v>0</v>
      </c>
      <c r="AG350" s="6">
        <v>0</v>
      </c>
      <c r="AH350" s="64" t="s">
        <v>285</v>
      </c>
      <c r="AI350" s="91"/>
      <c r="AJ350" s="24"/>
      <c r="AK350" s="91"/>
      <c r="AL350" s="52">
        <v>416000</v>
      </c>
      <c r="AM350" s="6">
        <v>416000</v>
      </c>
      <c r="AN350" s="6">
        <v>416000</v>
      </c>
      <c r="AO350" s="6">
        <v>0</v>
      </c>
      <c r="AP350" s="6">
        <v>0</v>
      </c>
      <c r="AQ350" s="14">
        <v>0</v>
      </c>
      <c r="AR350" s="37" t="s">
        <v>2318</v>
      </c>
      <c r="AS350" s="133"/>
      <c r="AT350" s="34">
        <v>0</v>
      </c>
      <c r="AU350" s="34">
        <v>0</v>
      </c>
      <c r="AW350" s="137"/>
      <c r="BC350" s="34">
        <v>0</v>
      </c>
    </row>
    <row r="351" spans="1:55" s="16" customFormat="1" ht="51">
      <c r="A351" s="57" t="s">
        <v>256</v>
      </c>
      <c r="B351" s="25">
        <v>199706000</v>
      </c>
      <c r="C351" s="1" t="s">
        <v>1218</v>
      </c>
      <c r="D351" s="1" t="s">
        <v>205</v>
      </c>
      <c r="E351" s="60" t="s">
        <v>1499</v>
      </c>
      <c r="F351" s="36" t="s">
        <v>1797</v>
      </c>
      <c r="G351" s="1" t="s">
        <v>611</v>
      </c>
      <c r="H351" s="1" t="s">
        <v>1615</v>
      </c>
      <c r="I351" s="1" t="s">
        <v>1726</v>
      </c>
      <c r="J351" s="6">
        <v>411315</v>
      </c>
      <c r="K351" s="6">
        <v>431469</v>
      </c>
      <c r="L351" s="6">
        <v>459510</v>
      </c>
      <c r="M351" s="1" t="s">
        <v>1795</v>
      </c>
      <c r="N351" s="6">
        <v>0</v>
      </c>
      <c r="O351" s="9">
        <v>140000</v>
      </c>
      <c r="P351" s="20">
        <v>2.1</v>
      </c>
      <c r="Q351" s="59" t="s">
        <v>1467</v>
      </c>
      <c r="R351" s="61">
        <v>140000</v>
      </c>
      <c r="S351" s="63"/>
      <c r="T351" s="52">
        <v>140000</v>
      </c>
      <c r="U351" s="6">
        <v>140000</v>
      </c>
      <c r="V351" s="6">
        <v>140000</v>
      </c>
      <c r="W351" s="6">
        <v>0</v>
      </c>
      <c r="X351" s="6">
        <v>0</v>
      </c>
      <c r="Y351" s="14">
        <v>0</v>
      </c>
      <c r="Z351" s="63"/>
      <c r="AA351" s="52">
        <v>140000</v>
      </c>
      <c r="AB351" s="9">
        <v>0</v>
      </c>
      <c r="AC351" s="91"/>
      <c r="AD351" s="52">
        <v>140000</v>
      </c>
      <c r="AE351" s="6">
        <v>140000</v>
      </c>
      <c r="AF351" s="6">
        <v>0</v>
      </c>
      <c r="AG351" s="6">
        <v>0</v>
      </c>
      <c r="AH351" s="64" t="s">
        <v>1668</v>
      </c>
      <c r="AI351" s="91"/>
      <c r="AJ351" s="24"/>
      <c r="AK351" s="91"/>
      <c r="AL351" s="52">
        <v>147000</v>
      </c>
      <c r="AM351" s="6">
        <v>147000</v>
      </c>
      <c r="AN351" s="6">
        <v>147000</v>
      </c>
      <c r="AO351" s="6">
        <v>0</v>
      </c>
      <c r="AP351" s="6">
        <v>0</v>
      </c>
      <c r="AQ351" s="14">
        <v>0</v>
      </c>
      <c r="AR351" s="37" t="s">
        <v>1484</v>
      </c>
      <c r="AS351" s="133"/>
      <c r="AT351" s="34">
        <v>0</v>
      </c>
      <c r="AU351" s="34">
        <v>0</v>
      </c>
      <c r="AW351" s="137"/>
      <c r="BC351" s="34">
        <v>0</v>
      </c>
    </row>
    <row r="352" spans="1:55" s="16" customFormat="1" ht="51">
      <c r="A352" s="57" t="s">
        <v>251</v>
      </c>
      <c r="B352" s="25">
        <v>199801005</v>
      </c>
      <c r="C352" s="1" t="s">
        <v>1441</v>
      </c>
      <c r="D352" s="1" t="s">
        <v>205</v>
      </c>
      <c r="E352" s="60" t="s">
        <v>214</v>
      </c>
      <c r="F352" s="36" t="s">
        <v>2611</v>
      </c>
      <c r="G352" s="1" t="s">
        <v>1873</v>
      </c>
      <c r="H352" s="1" t="s">
        <v>1615</v>
      </c>
      <c r="I352" s="1" t="s">
        <v>1821</v>
      </c>
      <c r="J352" s="6">
        <v>760629</v>
      </c>
      <c r="K352" s="6">
        <v>786486</v>
      </c>
      <c r="L352" s="6">
        <v>809565</v>
      </c>
      <c r="M352" s="1" t="s">
        <v>1834</v>
      </c>
      <c r="N352" s="6">
        <v>0</v>
      </c>
      <c r="O352" s="9">
        <v>729635</v>
      </c>
      <c r="P352" s="20">
        <v>1</v>
      </c>
      <c r="Q352" s="59" t="s">
        <v>1098</v>
      </c>
      <c r="R352" s="61">
        <v>729635</v>
      </c>
      <c r="S352" s="63"/>
      <c r="T352" s="52">
        <v>729635</v>
      </c>
      <c r="U352" s="6">
        <v>729635</v>
      </c>
      <c r="V352" s="6">
        <v>729635</v>
      </c>
      <c r="W352" s="6">
        <v>0</v>
      </c>
      <c r="X352" s="6">
        <v>0</v>
      </c>
      <c r="Y352" s="14">
        <v>0</v>
      </c>
      <c r="Z352" s="63"/>
      <c r="AA352" s="52">
        <v>729635</v>
      </c>
      <c r="AB352" s="9">
        <v>0</v>
      </c>
      <c r="AC352" s="91"/>
      <c r="AD352" s="52">
        <v>729635</v>
      </c>
      <c r="AE352" s="6">
        <v>729635</v>
      </c>
      <c r="AF352" s="6">
        <v>0</v>
      </c>
      <c r="AG352" s="6">
        <v>0</v>
      </c>
      <c r="AH352" s="64" t="s">
        <v>987</v>
      </c>
      <c r="AI352" s="91"/>
      <c r="AJ352" s="24"/>
      <c r="AK352" s="91"/>
      <c r="AL352" s="52">
        <v>729635</v>
      </c>
      <c r="AM352" s="6">
        <v>729635</v>
      </c>
      <c r="AN352" s="6">
        <v>729635</v>
      </c>
      <c r="AO352" s="6">
        <v>0</v>
      </c>
      <c r="AP352" s="6">
        <v>0</v>
      </c>
      <c r="AQ352" s="14">
        <v>0</v>
      </c>
      <c r="AR352" s="37"/>
      <c r="AS352" s="133"/>
      <c r="AT352" s="34">
        <v>0</v>
      </c>
      <c r="AU352" s="34">
        <v>0</v>
      </c>
      <c r="AW352" s="137"/>
      <c r="BC352" s="34">
        <v>0</v>
      </c>
    </row>
    <row r="353" spans="1:55" s="16" customFormat="1" ht="76.5">
      <c r="A353" s="57" t="s">
        <v>252</v>
      </c>
      <c r="B353" s="25">
        <v>200003500</v>
      </c>
      <c r="C353" s="1" t="s">
        <v>2449</v>
      </c>
      <c r="D353" s="1" t="s">
        <v>205</v>
      </c>
      <c r="E353" s="60" t="s">
        <v>206</v>
      </c>
      <c r="F353" s="36" t="s">
        <v>1857</v>
      </c>
      <c r="G353" s="1" t="s">
        <v>762</v>
      </c>
      <c r="H353" s="1" t="s">
        <v>1615</v>
      </c>
      <c r="I353" s="1" t="s">
        <v>1726</v>
      </c>
      <c r="J353" s="6">
        <v>766830</v>
      </c>
      <c r="K353" s="6">
        <v>657029</v>
      </c>
      <c r="L353" s="6">
        <v>463784</v>
      </c>
      <c r="M353" s="1" t="s">
        <v>1844</v>
      </c>
      <c r="N353" s="6">
        <v>0</v>
      </c>
      <c r="O353" s="9">
        <v>307630</v>
      </c>
      <c r="P353" s="20">
        <v>1</v>
      </c>
      <c r="Q353" s="59" t="s">
        <v>2304</v>
      </c>
      <c r="R353" s="61">
        <v>307630</v>
      </c>
      <c r="S353" s="63"/>
      <c r="T353" s="52">
        <v>317474</v>
      </c>
      <c r="U353" s="6">
        <v>317474</v>
      </c>
      <c r="V353" s="6">
        <v>317474</v>
      </c>
      <c r="W353" s="6">
        <v>0</v>
      </c>
      <c r="X353" s="6">
        <v>0</v>
      </c>
      <c r="Y353" s="14">
        <v>0</v>
      </c>
      <c r="Z353" s="63"/>
      <c r="AA353" s="52">
        <v>317474</v>
      </c>
      <c r="AB353" s="9">
        <v>0</v>
      </c>
      <c r="AC353" s="91"/>
      <c r="AD353" s="52">
        <v>317474</v>
      </c>
      <c r="AE353" s="6">
        <v>317474</v>
      </c>
      <c r="AF353" s="6">
        <v>0</v>
      </c>
      <c r="AG353" s="6">
        <v>0</v>
      </c>
      <c r="AH353" s="64" t="s">
        <v>1574</v>
      </c>
      <c r="AI353" s="91"/>
      <c r="AJ353" s="24"/>
      <c r="AK353" s="91"/>
      <c r="AL353" s="52">
        <v>317474</v>
      </c>
      <c r="AM353" s="6">
        <v>317474</v>
      </c>
      <c r="AN353" s="6">
        <v>317474</v>
      </c>
      <c r="AO353" s="6">
        <v>0</v>
      </c>
      <c r="AP353" s="6">
        <v>0</v>
      </c>
      <c r="AQ353" s="14">
        <v>0</v>
      </c>
      <c r="AR353" s="37" t="s">
        <v>2299</v>
      </c>
      <c r="AS353" s="133"/>
      <c r="AT353" s="34">
        <v>0</v>
      </c>
      <c r="AU353" s="34">
        <v>0</v>
      </c>
      <c r="AW353" s="137"/>
      <c r="BC353" s="34">
        <v>0</v>
      </c>
    </row>
    <row r="354" spans="1:55" s="16" customFormat="1" ht="102">
      <c r="A354" s="57" t="s">
        <v>252</v>
      </c>
      <c r="B354" s="25">
        <v>200207200</v>
      </c>
      <c r="C354" s="1" t="s">
        <v>1635</v>
      </c>
      <c r="D354" s="1" t="s">
        <v>205</v>
      </c>
      <c r="E354" s="60" t="s">
        <v>206</v>
      </c>
      <c r="F354" s="36" t="s">
        <v>1857</v>
      </c>
      <c r="G354" s="1" t="s">
        <v>146</v>
      </c>
      <c r="H354" s="1" t="s">
        <v>1615</v>
      </c>
      <c r="I354" s="1" t="s">
        <v>1726</v>
      </c>
      <c r="J354" s="6">
        <v>592236</v>
      </c>
      <c r="K354" s="6">
        <v>633002</v>
      </c>
      <c r="L354" s="6">
        <v>550207</v>
      </c>
      <c r="M354" s="1" t="s">
        <v>1844</v>
      </c>
      <c r="N354" s="40">
        <v>0</v>
      </c>
      <c r="O354" s="9">
        <v>393118</v>
      </c>
      <c r="P354" s="20">
        <v>2.3</v>
      </c>
      <c r="Q354" s="59" t="s">
        <v>1949</v>
      </c>
      <c r="R354" s="61">
        <v>393118</v>
      </c>
      <c r="S354" s="63"/>
      <c r="T354" s="52">
        <v>393118</v>
      </c>
      <c r="U354" s="6">
        <v>393118</v>
      </c>
      <c r="V354" s="6">
        <v>393118</v>
      </c>
      <c r="W354" s="6">
        <v>0</v>
      </c>
      <c r="X354" s="6">
        <v>0</v>
      </c>
      <c r="Y354" s="14">
        <v>0</v>
      </c>
      <c r="Z354" s="63"/>
      <c r="AA354" s="52">
        <v>393118</v>
      </c>
      <c r="AB354" s="9">
        <v>0</v>
      </c>
      <c r="AC354" s="91"/>
      <c r="AD354" s="52">
        <v>393118</v>
      </c>
      <c r="AE354" s="6">
        <v>393118</v>
      </c>
      <c r="AF354" s="6">
        <v>0</v>
      </c>
      <c r="AG354" s="6">
        <v>0</v>
      </c>
      <c r="AH354" s="64" t="s">
        <v>1574</v>
      </c>
      <c r="AI354" s="91"/>
      <c r="AJ354" s="24"/>
      <c r="AK354" s="91"/>
      <c r="AL354" s="52">
        <v>393118</v>
      </c>
      <c r="AM354" s="6">
        <v>393118</v>
      </c>
      <c r="AN354" s="6">
        <v>393118</v>
      </c>
      <c r="AO354" s="6">
        <v>0</v>
      </c>
      <c r="AP354" s="6">
        <v>0</v>
      </c>
      <c r="AQ354" s="14">
        <v>0</v>
      </c>
      <c r="AR354" s="37" t="s">
        <v>1946</v>
      </c>
      <c r="AS354" s="133"/>
      <c r="AT354" s="34">
        <v>0</v>
      </c>
      <c r="AU354" s="34">
        <v>0</v>
      </c>
      <c r="AW354" s="137"/>
      <c r="BC354" s="34">
        <v>0</v>
      </c>
    </row>
    <row r="355" spans="1:55" s="16" customFormat="1" ht="38.25">
      <c r="A355" s="57" t="s">
        <v>252</v>
      </c>
      <c r="B355" s="25">
        <v>200710500</v>
      </c>
      <c r="C355" s="1" t="s">
        <v>98</v>
      </c>
      <c r="D355" s="1" t="s">
        <v>205</v>
      </c>
      <c r="E355" s="60" t="s">
        <v>214</v>
      </c>
      <c r="F355" s="36" t="s">
        <v>1820</v>
      </c>
      <c r="G355" s="1" t="s">
        <v>1645</v>
      </c>
      <c r="H355" s="1" t="s">
        <v>1615</v>
      </c>
      <c r="I355" s="1" t="s">
        <v>897</v>
      </c>
      <c r="J355" s="6">
        <v>881762</v>
      </c>
      <c r="K355" s="6">
        <v>897291</v>
      </c>
      <c r="L355" s="6">
        <v>926487</v>
      </c>
      <c r="M355" s="1" t="s">
        <v>2328</v>
      </c>
      <c r="N355" s="6">
        <v>0</v>
      </c>
      <c r="O355" s="9">
        <v>0</v>
      </c>
      <c r="P355" s="20">
        <v>2.2</v>
      </c>
      <c r="Q355" s="59" t="s">
        <v>875</v>
      </c>
      <c r="R355" s="61">
        <v>0</v>
      </c>
      <c r="S355" s="63"/>
      <c r="T355" s="52">
        <v>0</v>
      </c>
      <c r="U355" s="6">
        <v>0</v>
      </c>
      <c r="V355" s="6">
        <v>0</v>
      </c>
      <c r="W355" s="6">
        <v>0</v>
      </c>
      <c r="X355" s="6">
        <v>0</v>
      </c>
      <c r="Y355" s="14">
        <v>0</v>
      </c>
      <c r="Z355" s="63"/>
      <c r="AA355" s="54">
        <v>0</v>
      </c>
      <c r="AB355" s="9">
        <v>0</v>
      </c>
      <c r="AC355" s="91"/>
      <c r="AD355" s="52">
        <v>0</v>
      </c>
      <c r="AE355" s="6">
        <v>0</v>
      </c>
      <c r="AF355" s="6">
        <v>0</v>
      </c>
      <c r="AG355" s="6">
        <v>0</v>
      </c>
      <c r="AH355" s="64" t="s">
        <v>2259</v>
      </c>
      <c r="AI355" s="91"/>
      <c r="AJ355" s="24"/>
      <c r="AK355" s="91"/>
      <c r="AL355" s="52">
        <v>0</v>
      </c>
      <c r="AM355" s="6">
        <v>0</v>
      </c>
      <c r="AN355" s="6">
        <v>0</v>
      </c>
      <c r="AO355" s="6">
        <v>0</v>
      </c>
      <c r="AP355" s="6">
        <v>0</v>
      </c>
      <c r="AQ355" s="14">
        <v>0</v>
      </c>
      <c r="AR355" s="37"/>
      <c r="AS355" s="133"/>
      <c r="AT355" s="34">
        <v>0</v>
      </c>
      <c r="AU355" s="34">
        <v>0</v>
      </c>
      <c r="AW355" s="137"/>
      <c r="BC355" s="34">
        <v>0</v>
      </c>
    </row>
    <row r="356" spans="1:55" s="16" customFormat="1" ht="38.25">
      <c r="A356" s="57" t="s">
        <v>252</v>
      </c>
      <c r="B356" s="25">
        <v>200711600</v>
      </c>
      <c r="C356" s="1" t="s">
        <v>1277</v>
      </c>
      <c r="D356" s="1" t="s">
        <v>205</v>
      </c>
      <c r="E356" s="60" t="s">
        <v>214</v>
      </c>
      <c r="F356" s="36" t="s">
        <v>1820</v>
      </c>
      <c r="G356" s="1" t="s">
        <v>1645</v>
      </c>
      <c r="H356" s="1" t="s">
        <v>1615</v>
      </c>
      <c r="I356" s="1" t="s">
        <v>897</v>
      </c>
      <c r="J356" s="6">
        <v>1077679</v>
      </c>
      <c r="K356" s="6">
        <v>1102253</v>
      </c>
      <c r="L356" s="6">
        <v>1132926</v>
      </c>
      <c r="M356" s="1" t="s">
        <v>2328</v>
      </c>
      <c r="N356" s="6">
        <v>0</v>
      </c>
      <c r="O356" s="9">
        <v>0</v>
      </c>
      <c r="P356" s="20">
        <v>2.2</v>
      </c>
      <c r="Q356" s="59" t="s">
        <v>875</v>
      </c>
      <c r="R356" s="61">
        <v>0</v>
      </c>
      <c r="S356" s="63"/>
      <c r="T356" s="52">
        <v>0</v>
      </c>
      <c r="U356" s="6">
        <v>0</v>
      </c>
      <c r="V356" s="6">
        <v>0</v>
      </c>
      <c r="W356" s="6">
        <v>0</v>
      </c>
      <c r="X356" s="6">
        <v>0</v>
      </c>
      <c r="Y356" s="14">
        <v>0</v>
      </c>
      <c r="Z356" s="63"/>
      <c r="AA356" s="54">
        <v>0</v>
      </c>
      <c r="AB356" s="9">
        <v>0</v>
      </c>
      <c r="AC356" s="91"/>
      <c r="AD356" s="52">
        <v>0</v>
      </c>
      <c r="AE356" s="6">
        <v>0</v>
      </c>
      <c r="AF356" s="6">
        <v>0</v>
      </c>
      <c r="AG356" s="6">
        <v>0</v>
      </c>
      <c r="AH356" s="64" t="s">
        <v>1939</v>
      </c>
      <c r="AI356" s="91"/>
      <c r="AJ356" s="24"/>
      <c r="AK356" s="91"/>
      <c r="AL356" s="52">
        <v>0</v>
      </c>
      <c r="AM356" s="6">
        <v>0</v>
      </c>
      <c r="AN356" s="6">
        <v>0</v>
      </c>
      <c r="AO356" s="6">
        <v>0</v>
      </c>
      <c r="AP356" s="6">
        <v>0</v>
      </c>
      <c r="AQ356" s="14">
        <v>0</v>
      </c>
      <c r="AR356" s="37"/>
      <c r="AS356" s="133"/>
      <c r="AT356" s="34">
        <v>0</v>
      </c>
      <c r="AU356" s="34">
        <v>0</v>
      </c>
      <c r="AW356" s="137"/>
      <c r="BC356" s="34">
        <v>0</v>
      </c>
    </row>
    <row r="357" spans="1:55" s="16" customFormat="1" ht="38.25">
      <c r="A357" s="57" t="s">
        <v>252</v>
      </c>
      <c r="B357" s="25">
        <v>200713400</v>
      </c>
      <c r="C357" s="1" t="s">
        <v>1289</v>
      </c>
      <c r="D357" s="1" t="s">
        <v>205</v>
      </c>
      <c r="E357" s="60" t="s">
        <v>206</v>
      </c>
      <c r="F357" s="36" t="s">
        <v>1857</v>
      </c>
      <c r="G357" s="1" t="s">
        <v>1128</v>
      </c>
      <c r="H357" s="1" t="s">
        <v>1615</v>
      </c>
      <c r="I357" s="1" t="s">
        <v>897</v>
      </c>
      <c r="J357" s="6">
        <v>525397</v>
      </c>
      <c r="K357" s="6">
        <v>453405</v>
      </c>
      <c r="L357" s="6">
        <v>300813</v>
      </c>
      <c r="M357" s="1" t="s">
        <v>1618</v>
      </c>
      <c r="N357" s="6">
        <v>0</v>
      </c>
      <c r="O357" s="9">
        <v>0</v>
      </c>
      <c r="P357" s="20">
        <v>1</v>
      </c>
      <c r="Q357" s="59" t="s">
        <v>70</v>
      </c>
      <c r="R357" s="61">
        <v>0</v>
      </c>
      <c r="S357" s="63"/>
      <c r="T357" s="52">
        <v>0</v>
      </c>
      <c r="U357" s="6">
        <v>0</v>
      </c>
      <c r="V357" s="6">
        <v>0</v>
      </c>
      <c r="W357" s="6">
        <v>0</v>
      </c>
      <c r="X357" s="6">
        <v>0</v>
      </c>
      <c r="Y357" s="14">
        <v>0</v>
      </c>
      <c r="Z357" s="63"/>
      <c r="AA357" s="54">
        <v>0</v>
      </c>
      <c r="AB357" s="9">
        <v>0</v>
      </c>
      <c r="AC357" s="91"/>
      <c r="AD357" s="52">
        <v>0</v>
      </c>
      <c r="AE357" s="6">
        <v>0</v>
      </c>
      <c r="AF357" s="6">
        <v>0</v>
      </c>
      <c r="AG357" s="6">
        <v>0</v>
      </c>
      <c r="AH357" s="64" t="s">
        <v>742</v>
      </c>
      <c r="AI357" s="91"/>
      <c r="AJ357" s="24"/>
      <c r="AK357" s="91"/>
      <c r="AL357" s="52">
        <v>0</v>
      </c>
      <c r="AM357" s="6">
        <v>0</v>
      </c>
      <c r="AN357" s="6">
        <v>0</v>
      </c>
      <c r="AO357" s="6">
        <v>0</v>
      </c>
      <c r="AP357" s="6">
        <v>0</v>
      </c>
      <c r="AQ357" s="14">
        <v>0</v>
      </c>
      <c r="AR357" s="37"/>
      <c r="AS357" s="133"/>
      <c r="AT357" s="34">
        <v>0</v>
      </c>
      <c r="AU357" s="34">
        <v>0</v>
      </c>
      <c r="AW357" s="137"/>
      <c r="BC357" s="34">
        <v>0</v>
      </c>
    </row>
    <row r="358" spans="1:55" s="16" customFormat="1" ht="38.25">
      <c r="A358" s="57" t="s">
        <v>252</v>
      </c>
      <c r="B358" s="25">
        <v>200714200</v>
      </c>
      <c r="C358" s="1" t="s">
        <v>1294</v>
      </c>
      <c r="D358" s="1" t="s">
        <v>205</v>
      </c>
      <c r="E358" s="60" t="s">
        <v>206</v>
      </c>
      <c r="F358" s="36" t="s">
        <v>1857</v>
      </c>
      <c r="G358" s="1" t="s">
        <v>10</v>
      </c>
      <c r="H358" s="1" t="s">
        <v>1615</v>
      </c>
      <c r="I358" s="1" t="s">
        <v>897</v>
      </c>
      <c r="J358" s="6">
        <v>335008</v>
      </c>
      <c r="K358" s="6">
        <v>348016</v>
      </c>
      <c r="L358" s="6">
        <v>341424</v>
      </c>
      <c r="M358" s="1" t="s">
        <v>1618</v>
      </c>
      <c r="N358" s="6">
        <v>0</v>
      </c>
      <c r="O358" s="9">
        <v>0</v>
      </c>
      <c r="P358" s="20">
        <v>1</v>
      </c>
      <c r="Q358" s="59" t="s">
        <v>83</v>
      </c>
      <c r="R358" s="61">
        <v>0</v>
      </c>
      <c r="S358" s="63"/>
      <c r="T358" s="52">
        <v>0</v>
      </c>
      <c r="U358" s="6">
        <v>0</v>
      </c>
      <c r="V358" s="6">
        <v>0</v>
      </c>
      <c r="W358" s="6">
        <v>0</v>
      </c>
      <c r="X358" s="6">
        <v>0</v>
      </c>
      <c r="Y358" s="14">
        <v>0</v>
      </c>
      <c r="Z358" s="63"/>
      <c r="AA358" s="54">
        <v>0</v>
      </c>
      <c r="AB358" s="9">
        <v>0</v>
      </c>
      <c r="AC358" s="91"/>
      <c r="AD358" s="52">
        <v>0</v>
      </c>
      <c r="AE358" s="6">
        <v>0</v>
      </c>
      <c r="AF358" s="6">
        <v>0</v>
      </c>
      <c r="AG358" s="6">
        <v>0</v>
      </c>
      <c r="AH358" s="64" t="s">
        <v>742</v>
      </c>
      <c r="AI358" s="91"/>
      <c r="AJ358" s="24"/>
      <c r="AK358" s="91"/>
      <c r="AL358" s="52">
        <v>0</v>
      </c>
      <c r="AM358" s="6">
        <v>0</v>
      </c>
      <c r="AN358" s="6">
        <v>0</v>
      </c>
      <c r="AO358" s="6">
        <v>0</v>
      </c>
      <c r="AP358" s="6">
        <v>0</v>
      </c>
      <c r="AQ358" s="14">
        <v>0</v>
      </c>
      <c r="AR358" s="37"/>
      <c r="AS358" s="133"/>
      <c r="AT358" s="34">
        <v>0</v>
      </c>
      <c r="AU358" s="34">
        <v>0</v>
      </c>
      <c r="AW358" s="137"/>
      <c r="BC358" s="34">
        <v>0</v>
      </c>
    </row>
    <row r="359" spans="1:55" s="16" customFormat="1" ht="89.25">
      <c r="A359" s="57" t="s">
        <v>252</v>
      </c>
      <c r="B359" s="25">
        <v>200724500</v>
      </c>
      <c r="C359" s="1" t="s">
        <v>455</v>
      </c>
      <c r="D359" s="1" t="s">
        <v>205</v>
      </c>
      <c r="E359" s="60" t="s">
        <v>214</v>
      </c>
      <c r="F359" s="36" t="s">
        <v>1820</v>
      </c>
      <c r="G359" s="1" t="s">
        <v>1645</v>
      </c>
      <c r="H359" s="1" t="s">
        <v>1615</v>
      </c>
      <c r="I359" s="17" t="s">
        <v>2381</v>
      </c>
      <c r="J359" s="6">
        <v>834666</v>
      </c>
      <c r="K359" s="6">
        <v>859236</v>
      </c>
      <c r="L359" s="6">
        <v>889872</v>
      </c>
      <c r="M359" s="1" t="s">
        <v>1623</v>
      </c>
      <c r="N359" s="6">
        <v>0</v>
      </c>
      <c r="O359" s="9">
        <v>0</v>
      </c>
      <c r="P359" s="20">
        <v>2.2</v>
      </c>
      <c r="Q359" s="59" t="s">
        <v>875</v>
      </c>
      <c r="R359" s="61">
        <v>0</v>
      </c>
      <c r="S359" s="63"/>
      <c r="T359" s="52">
        <v>0</v>
      </c>
      <c r="U359" s="6">
        <v>0</v>
      </c>
      <c r="V359" s="6">
        <v>0</v>
      </c>
      <c r="W359" s="6">
        <v>0</v>
      </c>
      <c r="X359" s="6">
        <v>0</v>
      </c>
      <c r="Y359" s="14">
        <v>0</v>
      </c>
      <c r="Z359" s="63"/>
      <c r="AA359" s="52">
        <v>0</v>
      </c>
      <c r="AB359" s="9">
        <v>0</v>
      </c>
      <c r="AC359" s="91"/>
      <c r="AD359" s="52">
        <v>0</v>
      </c>
      <c r="AE359" s="6">
        <v>0</v>
      </c>
      <c r="AF359" s="6">
        <v>0</v>
      </c>
      <c r="AG359" s="6">
        <v>0</v>
      </c>
      <c r="AH359" s="64" t="s">
        <v>1806</v>
      </c>
      <c r="AI359" s="91"/>
      <c r="AJ359" s="24"/>
      <c r="AK359" s="91"/>
      <c r="AL359" s="53">
        <v>0</v>
      </c>
      <c r="AM359" s="18">
        <v>0</v>
      </c>
      <c r="AN359" s="18">
        <v>0</v>
      </c>
      <c r="AO359" s="6">
        <v>0</v>
      </c>
      <c r="AP359" s="6">
        <v>0</v>
      </c>
      <c r="AQ359" s="14">
        <v>0</v>
      </c>
      <c r="AR359" s="37" t="s">
        <v>2193</v>
      </c>
      <c r="AS359" s="133"/>
      <c r="AT359" s="34">
        <v>0</v>
      </c>
      <c r="AU359" s="34">
        <v>0</v>
      </c>
      <c r="AW359" s="137"/>
      <c r="BC359" s="34">
        <v>0</v>
      </c>
    </row>
    <row r="360" spans="1:55" s="16" customFormat="1" ht="38.25">
      <c r="A360" s="57" t="s">
        <v>252</v>
      </c>
      <c r="B360" s="25">
        <v>200725700</v>
      </c>
      <c r="C360" s="1" t="s">
        <v>459</v>
      </c>
      <c r="D360" s="1" t="s">
        <v>205</v>
      </c>
      <c r="E360" s="60" t="s">
        <v>214</v>
      </c>
      <c r="F360" s="36" t="s">
        <v>1845</v>
      </c>
      <c r="G360" s="1" t="s">
        <v>1645</v>
      </c>
      <c r="H360" s="1" t="s">
        <v>1615</v>
      </c>
      <c r="I360" s="1" t="s">
        <v>897</v>
      </c>
      <c r="J360" s="6">
        <v>1143967</v>
      </c>
      <c r="K360" s="6">
        <v>1162474</v>
      </c>
      <c r="L360" s="6">
        <v>1195208</v>
      </c>
      <c r="M360" s="1" t="s">
        <v>2328</v>
      </c>
      <c r="N360" s="6">
        <v>0</v>
      </c>
      <c r="O360" s="9">
        <v>0</v>
      </c>
      <c r="P360" s="20">
        <v>2.2</v>
      </c>
      <c r="Q360" s="59" t="s">
        <v>875</v>
      </c>
      <c r="R360" s="61">
        <v>0</v>
      </c>
      <c r="S360" s="63"/>
      <c r="T360" s="52">
        <v>0</v>
      </c>
      <c r="U360" s="6">
        <v>0</v>
      </c>
      <c r="V360" s="6">
        <v>0</v>
      </c>
      <c r="W360" s="6">
        <v>0</v>
      </c>
      <c r="X360" s="6">
        <v>0</v>
      </c>
      <c r="Y360" s="14">
        <v>0</v>
      </c>
      <c r="Z360" s="63"/>
      <c r="AA360" s="54">
        <v>0</v>
      </c>
      <c r="AB360" s="9">
        <v>0</v>
      </c>
      <c r="AC360" s="91"/>
      <c r="AD360" s="52">
        <v>0</v>
      </c>
      <c r="AE360" s="6">
        <v>0</v>
      </c>
      <c r="AF360" s="6">
        <v>0</v>
      </c>
      <c r="AG360" s="6">
        <v>0</v>
      </c>
      <c r="AH360" s="64" t="s">
        <v>1941</v>
      </c>
      <c r="AI360" s="91"/>
      <c r="AJ360" s="24"/>
      <c r="AK360" s="91"/>
      <c r="AL360" s="52">
        <v>0</v>
      </c>
      <c r="AM360" s="6">
        <v>0</v>
      </c>
      <c r="AN360" s="6">
        <v>0</v>
      </c>
      <c r="AO360" s="6">
        <v>0</v>
      </c>
      <c r="AP360" s="6">
        <v>0</v>
      </c>
      <c r="AQ360" s="14">
        <v>0</v>
      </c>
      <c r="AR360" s="37"/>
      <c r="AS360" s="133"/>
      <c r="AT360" s="34">
        <v>0</v>
      </c>
      <c r="AU360" s="34">
        <v>0</v>
      </c>
      <c r="AW360" s="137"/>
      <c r="BC360" s="34">
        <v>0</v>
      </c>
    </row>
    <row r="361" spans="1:55" s="16" customFormat="1" ht="38.25">
      <c r="A361" s="57" t="s">
        <v>251</v>
      </c>
      <c r="B361" s="25">
        <v>200726900</v>
      </c>
      <c r="C361" s="1" t="s">
        <v>1911</v>
      </c>
      <c r="D361" s="1" t="s">
        <v>205</v>
      </c>
      <c r="E361" s="60" t="s">
        <v>206</v>
      </c>
      <c r="F361" s="36" t="s">
        <v>1857</v>
      </c>
      <c r="G361" s="1" t="s">
        <v>1415</v>
      </c>
      <c r="H361" s="1" t="s">
        <v>1615</v>
      </c>
      <c r="I361" s="1" t="s">
        <v>897</v>
      </c>
      <c r="J361" s="6">
        <v>93277</v>
      </c>
      <c r="K361" s="6">
        <v>247210</v>
      </c>
      <c r="L361" s="6">
        <v>255057</v>
      </c>
      <c r="M361" s="1" t="s">
        <v>1623</v>
      </c>
      <c r="N361" s="6">
        <v>0</v>
      </c>
      <c r="O361" s="9">
        <v>0</v>
      </c>
      <c r="P361" s="20">
        <v>1</v>
      </c>
      <c r="Q361" s="59" t="s">
        <v>1355</v>
      </c>
      <c r="R361" s="61">
        <v>0</v>
      </c>
      <c r="S361" s="63"/>
      <c r="T361" s="52">
        <v>0</v>
      </c>
      <c r="U361" s="6">
        <v>0</v>
      </c>
      <c r="V361" s="6">
        <v>0</v>
      </c>
      <c r="W361" s="6">
        <v>0</v>
      </c>
      <c r="X361" s="6">
        <v>0</v>
      </c>
      <c r="Y361" s="14">
        <v>0</v>
      </c>
      <c r="Z361" s="63"/>
      <c r="AA361" s="54">
        <v>0</v>
      </c>
      <c r="AB361" s="9">
        <v>0</v>
      </c>
      <c r="AC361" s="91"/>
      <c r="AD361" s="52">
        <v>0</v>
      </c>
      <c r="AE361" s="6">
        <v>0</v>
      </c>
      <c r="AF361" s="6">
        <v>0</v>
      </c>
      <c r="AG361" s="6">
        <v>0</v>
      </c>
      <c r="AH361" s="64" t="s">
        <v>742</v>
      </c>
      <c r="AI361" s="91"/>
      <c r="AJ361" s="24"/>
      <c r="AK361" s="91"/>
      <c r="AL361" s="52">
        <v>0</v>
      </c>
      <c r="AM361" s="6">
        <v>0</v>
      </c>
      <c r="AN361" s="6">
        <v>0</v>
      </c>
      <c r="AO361" s="6">
        <v>0</v>
      </c>
      <c r="AP361" s="6">
        <v>0</v>
      </c>
      <c r="AQ361" s="14">
        <v>0</v>
      </c>
      <c r="AR361" s="37"/>
      <c r="AS361" s="133"/>
      <c r="AT361" s="34">
        <v>0</v>
      </c>
      <c r="AU361" s="34">
        <v>0</v>
      </c>
      <c r="AW361" s="137"/>
      <c r="BC361" s="34">
        <v>0</v>
      </c>
    </row>
    <row r="362" spans="1:55" s="16" customFormat="1" ht="25.5">
      <c r="A362" s="57" t="s">
        <v>251</v>
      </c>
      <c r="B362" s="25">
        <v>200734500</v>
      </c>
      <c r="C362" s="1" t="s">
        <v>1913</v>
      </c>
      <c r="D362" s="1" t="s">
        <v>205</v>
      </c>
      <c r="E362" s="60" t="s">
        <v>214</v>
      </c>
      <c r="F362" s="36" t="s">
        <v>1820</v>
      </c>
      <c r="G362" s="1" t="s">
        <v>576</v>
      </c>
      <c r="H362" s="1" t="s">
        <v>1615</v>
      </c>
      <c r="I362" s="1" t="s">
        <v>897</v>
      </c>
      <c r="J362" s="6">
        <v>154375</v>
      </c>
      <c r="K362" s="6">
        <v>413123</v>
      </c>
      <c r="L362" s="6">
        <v>263239</v>
      </c>
      <c r="M362" s="1" t="s">
        <v>1623</v>
      </c>
      <c r="N362" s="6">
        <v>0</v>
      </c>
      <c r="O362" s="9">
        <v>0</v>
      </c>
      <c r="P362" s="20">
        <v>1</v>
      </c>
      <c r="Q362" s="59" t="s">
        <v>1783</v>
      </c>
      <c r="R362" s="61">
        <v>0</v>
      </c>
      <c r="S362" s="63"/>
      <c r="T362" s="52">
        <v>0</v>
      </c>
      <c r="U362" s="6">
        <v>0</v>
      </c>
      <c r="V362" s="6">
        <v>0</v>
      </c>
      <c r="W362" s="6">
        <v>0</v>
      </c>
      <c r="X362" s="6">
        <v>0</v>
      </c>
      <c r="Y362" s="14">
        <v>0</v>
      </c>
      <c r="Z362" s="63"/>
      <c r="AA362" s="54">
        <v>0</v>
      </c>
      <c r="AB362" s="9">
        <v>0</v>
      </c>
      <c r="AC362" s="91"/>
      <c r="AD362" s="52">
        <v>0</v>
      </c>
      <c r="AE362" s="6">
        <v>0</v>
      </c>
      <c r="AF362" s="6">
        <v>0</v>
      </c>
      <c r="AG362" s="6">
        <v>0</v>
      </c>
      <c r="AH362" s="64" t="s">
        <v>742</v>
      </c>
      <c r="AI362" s="91"/>
      <c r="AJ362" s="24"/>
      <c r="AK362" s="91"/>
      <c r="AL362" s="52">
        <v>0</v>
      </c>
      <c r="AM362" s="6">
        <v>0</v>
      </c>
      <c r="AN362" s="6">
        <v>0</v>
      </c>
      <c r="AO362" s="6">
        <v>0</v>
      </c>
      <c r="AP362" s="6">
        <v>0</v>
      </c>
      <c r="AQ362" s="14">
        <v>0</v>
      </c>
      <c r="AR362" s="37"/>
      <c r="AS362" s="133"/>
      <c r="AT362" s="34">
        <v>0</v>
      </c>
      <c r="AU362" s="34">
        <v>0</v>
      </c>
      <c r="AW362" s="137"/>
      <c r="BC362" s="34">
        <v>0</v>
      </c>
    </row>
    <row r="363" spans="1:55" s="16" customFormat="1" ht="114.75">
      <c r="A363" s="57" t="s">
        <v>252</v>
      </c>
      <c r="B363" s="25">
        <v>200739300</v>
      </c>
      <c r="C363" s="1" t="s">
        <v>1230</v>
      </c>
      <c r="D363" s="1" t="s">
        <v>205</v>
      </c>
      <c r="E363" s="60" t="s">
        <v>214</v>
      </c>
      <c r="F363" s="36" t="s">
        <v>1231</v>
      </c>
      <c r="G363" s="1">
        <v>0</v>
      </c>
      <c r="H363" s="1">
        <v>0</v>
      </c>
      <c r="I363" s="1" t="s">
        <v>2381</v>
      </c>
      <c r="J363" s="6">
        <v>0</v>
      </c>
      <c r="K363" s="6">
        <v>0</v>
      </c>
      <c r="L363" s="6">
        <v>0</v>
      </c>
      <c r="M363" s="17">
        <v>0</v>
      </c>
      <c r="N363" s="40">
        <v>0</v>
      </c>
      <c r="O363" s="47">
        <v>0</v>
      </c>
      <c r="P363" s="20">
        <v>0</v>
      </c>
      <c r="Q363" s="59">
        <v>0</v>
      </c>
      <c r="R363" s="61">
        <v>0</v>
      </c>
      <c r="S363" s="63"/>
      <c r="T363" s="52">
        <v>176500</v>
      </c>
      <c r="U363" s="6">
        <v>176500</v>
      </c>
      <c r="V363" s="6">
        <v>176500</v>
      </c>
      <c r="W363" s="6">
        <v>0</v>
      </c>
      <c r="X363" s="6">
        <v>0</v>
      </c>
      <c r="Y363" s="14">
        <v>0</v>
      </c>
      <c r="Z363" s="63"/>
      <c r="AA363" s="52">
        <v>176500</v>
      </c>
      <c r="AB363" s="9">
        <v>0</v>
      </c>
      <c r="AC363" s="91"/>
      <c r="AD363" s="52">
        <v>176500</v>
      </c>
      <c r="AE363" s="6">
        <v>176500</v>
      </c>
      <c r="AF363" s="6">
        <v>0</v>
      </c>
      <c r="AG363" s="6">
        <v>0</v>
      </c>
      <c r="AH363" s="64" t="s">
        <v>1802</v>
      </c>
      <c r="AI363" s="91"/>
      <c r="AJ363" s="24"/>
      <c r="AK363" s="91"/>
      <c r="AL363" s="52">
        <v>120000</v>
      </c>
      <c r="AM363" s="6">
        <v>120000</v>
      </c>
      <c r="AN363" s="6">
        <v>120000</v>
      </c>
      <c r="AO363" s="6">
        <v>0</v>
      </c>
      <c r="AP363" s="6">
        <v>0</v>
      </c>
      <c r="AQ363" s="14">
        <v>0</v>
      </c>
      <c r="AR363" s="37"/>
      <c r="AS363" s="133"/>
      <c r="AT363" s="34">
        <v>0</v>
      </c>
      <c r="AU363" s="34">
        <v>0</v>
      </c>
      <c r="AW363" s="137"/>
      <c r="BC363" s="34">
        <v>0</v>
      </c>
    </row>
    <row r="364" spans="1:55" s="16" customFormat="1" ht="140.25">
      <c r="A364" s="57" t="s">
        <v>252</v>
      </c>
      <c r="B364" s="25">
        <v>200739500</v>
      </c>
      <c r="C364" s="1" t="s">
        <v>2263</v>
      </c>
      <c r="D364" s="1" t="s">
        <v>205</v>
      </c>
      <c r="E364" s="60" t="s">
        <v>206</v>
      </c>
      <c r="F364" s="36" t="s">
        <v>1857</v>
      </c>
      <c r="G364" s="1">
        <v>0</v>
      </c>
      <c r="H364" s="1">
        <v>0</v>
      </c>
      <c r="I364" s="1" t="s">
        <v>1726</v>
      </c>
      <c r="J364" s="6">
        <v>0</v>
      </c>
      <c r="K364" s="6">
        <v>0</v>
      </c>
      <c r="L364" s="6">
        <v>0</v>
      </c>
      <c r="M364" s="17">
        <v>0</v>
      </c>
      <c r="N364" s="40">
        <v>0</v>
      </c>
      <c r="O364" s="47">
        <v>0</v>
      </c>
      <c r="P364" s="20">
        <v>0</v>
      </c>
      <c r="Q364" s="59">
        <v>0</v>
      </c>
      <c r="R364" s="61">
        <v>0</v>
      </c>
      <c r="S364" s="63"/>
      <c r="T364" s="52">
        <v>0</v>
      </c>
      <c r="U364" s="6">
        <v>595965</v>
      </c>
      <c r="V364" s="6">
        <v>595965</v>
      </c>
      <c r="W364" s="6">
        <v>0</v>
      </c>
      <c r="X364" s="6">
        <v>0</v>
      </c>
      <c r="Y364" s="14">
        <v>0</v>
      </c>
      <c r="Z364" s="63"/>
      <c r="AA364" s="53">
        <v>595965</v>
      </c>
      <c r="AB364" s="9">
        <v>0</v>
      </c>
      <c r="AC364" s="91"/>
      <c r="AD364" s="52">
        <v>595965</v>
      </c>
      <c r="AE364" s="6">
        <v>595965</v>
      </c>
      <c r="AF364" s="6">
        <v>0</v>
      </c>
      <c r="AG364" s="6">
        <v>0</v>
      </c>
      <c r="AH364" s="64" t="s">
        <v>2250</v>
      </c>
      <c r="AI364" s="91"/>
      <c r="AJ364" s="30" t="s">
        <v>1482</v>
      </c>
      <c r="AK364" s="91"/>
      <c r="AL364" s="55">
        <v>0</v>
      </c>
      <c r="AM364" s="42">
        <f>228122+367843</f>
        <v>595965</v>
      </c>
      <c r="AN364" s="42">
        <f>228122+367843</f>
        <v>595965</v>
      </c>
      <c r="AO364" s="6"/>
      <c r="AP364" s="6">
        <v>0</v>
      </c>
      <c r="AQ364" s="14">
        <v>0</v>
      </c>
      <c r="AR364" s="37"/>
      <c r="AS364" s="133"/>
      <c r="AT364" s="34">
        <v>0</v>
      </c>
      <c r="AU364" s="34">
        <v>0</v>
      </c>
      <c r="AW364" s="137"/>
      <c r="BC364" s="34">
        <v>0</v>
      </c>
    </row>
    <row r="365" spans="1:55" s="16" customFormat="1" ht="204">
      <c r="A365" s="57" t="s">
        <v>252</v>
      </c>
      <c r="B365" s="25">
        <v>199901600</v>
      </c>
      <c r="C365" s="1" t="s">
        <v>1074</v>
      </c>
      <c r="D365" s="1" t="s">
        <v>1504</v>
      </c>
      <c r="E365" s="60" t="s">
        <v>206</v>
      </c>
      <c r="F365" s="36" t="s">
        <v>1857</v>
      </c>
      <c r="G365" s="1" t="s">
        <v>2091</v>
      </c>
      <c r="H365" s="1" t="s">
        <v>1615</v>
      </c>
      <c r="I365" s="1" t="s">
        <v>1726</v>
      </c>
      <c r="J365" s="6">
        <v>455311.8</v>
      </c>
      <c r="K365" s="6">
        <v>478300.9</v>
      </c>
      <c r="L365" s="6">
        <v>507369.38</v>
      </c>
      <c r="M365" s="1" t="s">
        <v>1623</v>
      </c>
      <c r="N365" s="6">
        <v>0</v>
      </c>
      <c r="O365" s="9">
        <v>237759</v>
      </c>
      <c r="P365" s="20">
        <v>2.3</v>
      </c>
      <c r="Q365" s="59" t="s">
        <v>1824</v>
      </c>
      <c r="R365" s="61">
        <v>237759</v>
      </c>
      <c r="S365" s="63"/>
      <c r="T365" s="52">
        <v>165000</v>
      </c>
      <c r="U365" s="6">
        <v>165000</v>
      </c>
      <c r="V365" s="6">
        <v>165000</v>
      </c>
      <c r="W365" s="6">
        <v>0</v>
      </c>
      <c r="X365" s="6">
        <v>0</v>
      </c>
      <c r="Y365" s="14">
        <v>0</v>
      </c>
      <c r="Z365" s="63"/>
      <c r="AA365" s="52">
        <v>165000</v>
      </c>
      <c r="AB365" s="9">
        <v>0</v>
      </c>
      <c r="AC365" s="91"/>
      <c r="AD365" s="52">
        <v>165000</v>
      </c>
      <c r="AE365" s="6">
        <v>165000</v>
      </c>
      <c r="AF365" s="6">
        <v>0</v>
      </c>
      <c r="AG365" s="6">
        <v>0</v>
      </c>
      <c r="AH365" s="64" t="s">
        <v>1915</v>
      </c>
      <c r="AI365" s="91"/>
      <c r="AJ365" s="24"/>
      <c r="AK365" s="91"/>
      <c r="AL365" s="52">
        <v>165000</v>
      </c>
      <c r="AM365" s="6">
        <v>165000</v>
      </c>
      <c r="AN365" s="6">
        <v>165000</v>
      </c>
      <c r="AO365" s="6">
        <v>0</v>
      </c>
      <c r="AP365" s="6">
        <v>0</v>
      </c>
      <c r="AQ365" s="14">
        <v>0</v>
      </c>
      <c r="AR365" s="37" t="s">
        <v>2406</v>
      </c>
      <c r="AS365" s="133"/>
      <c r="AT365" s="34">
        <v>0</v>
      </c>
      <c r="AU365" s="34">
        <v>0</v>
      </c>
      <c r="AW365" s="137"/>
      <c r="BC365" s="34">
        <v>0</v>
      </c>
    </row>
    <row r="366" spans="1:55" s="16" customFormat="1" ht="51">
      <c r="A366" s="57" t="s">
        <v>252</v>
      </c>
      <c r="B366" s="25">
        <v>200706400</v>
      </c>
      <c r="C366" s="1" t="s">
        <v>551</v>
      </c>
      <c r="D366" s="1" t="s">
        <v>1504</v>
      </c>
      <c r="E366" s="60" t="s">
        <v>206</v>
      </c>
      <c r="F366" s="36" t="s">
        <v>1356</v>
      </c>
      <c r="G366" s="1" t="s">
        <v>1655</v>
      </c>
      <c r="H366" s="1" t="s">
        <v>1615</v>
      </c>
      <c r="I366" s="17" t="s">
        <v>1726</v>
      </c>
      <c r="J366" s="6">
        <v>223767.95</v>
      </c>
      <c r="K366" s="6">
        <v>330043.61</v>
      </c>
      <c r="L366" s="6">
        <v>399440.05</v>
      </c>
      <c r="M366" s="1" t="s">
        <v>1623</v>
      </c>
      <c r="N366" s="6">
        <v>0</v>
      </c>
      <c r="O366" s="9">
        <v>0</v>
      </c>
      <c r="P366" s="20">
        <v>1</v>
      </c>
      <c r="Q366" s="59" t="s">
        <v>842</v>
      </c>
      <c r="R366" s="61">
        <v>0</v>
      </c>
      <c r="S366" s="63"/>
      <c r="T366" s="52">
        <v>80000</v>
      </c>
      <c r="U366" s="6">
        <v>80000</v>
      </c>
      <c r="V366" s="6">
        <v>160373</v>
      </c>
      <c r="W366" s="6">
        <v>0</v>
      </c>
      <c r="X366" s="6">
        <v>0</v>
      </c>
      <c r="Y366" s="14">
        <v>0</v>
      </c>
      <c r="Z366" s="63"/>
      <c r="AA366" s="52">
        <v>80000</v>
      </c>
      <c r="AB366" s="9">
        <v>0</v>
      </c>
      <c r="AC366" s="91"/>
      <c r="AD366" s="52">
        <v>80000</v>
      </c>
      <c r="AE366" s="6">
        <v>160373</v>
      </c>
      <c r="AF366" s="6">
        <v>0</v>
      </c>
      <c r="AG366" s="6">
        <v>0</v>
      </c>
      <c r="AH366" s="64" t="s">
        <v>695</v>
      </c>
      <c r="AI366" s="91"/>
      <c r="AJ366" s="24"/>
      <c r="AK366" s="91"/>
      <c r="AL366" s="52">
        <v>80000</v>
      </c>
      <c r="AM366" s="6">
        <v>80000</v>
      </c>
      <c r="AN366" s="6">
        <v>80000</v>
      </c>
      <c r="AO366" s="6">
        <v>0</v>
      </c>
      <c r="AP366" s="6">
        <v>0</v>
      </c>
      <c r="AQ366" s="14">
        <v>0</v>
      </c>
      <c r="AR366" s="37" t="s">
        <v>398</v>
      </c>
      <c r="AS366" s="133"/>
      <c r="AT366" s="34">
        <v>0</v>
      </c>
      <c r="AU366" s="34">
        <v>0</v>
      </c>
      <c r="AW366" s="137"/>
      <c r="BC366" s="34">
        <v>0</v>
      </c>
    </row>
    <row r="367" spans="1:55" s="16" customFormat="1" ht="51">
      <c r="A367" s="57" t="s">
        <v>252</v>
      </c>
      <c r="B367" s="25">
        <v>200710400</v>
      </c>
      <c r="C367" s="1" t="s">
        <v>97</v>
      </c>
      <c r="D367" s="1" t="s">
        <v>1504</v>
      </c>
      <c r="E367" s="60" t="s">
        <v>206</v>
      </c>
      <c r="F367" s="36" t="s">
        <v>1356</v>
      </c>
      <c r="G367" s="1" t="s">
        <v>938</v>
      </c>
      <c r="H367" s="1" t="s">
        <v>1615</v>
      </c>
      <c r="I367" s="1" t="s">
        <v>897</v>
      </c>
      <c r="J367" s="6">
        <v>246804.49</v>
      </c>
      <c r="K367" s="6">
        <v>215896.74</v>
      </c>
      <c r="L367" s="6">
        <v>285293.78</v>
      </c>
      <c r="M367" s="1" t="s">
        <v>1618</v>
      </c>
      <c r="N367" s="6">
        <v>0</v>
      </c>
      <c r="O367" s="9">
        <v>0</v>
      </c>
      <c r="P367" s="20">
        <v>1</v>
      </c>
      <c r="Q367" s="59" t="s">
        <v>70</v>
      </c>
      <c r="R367" s="61">
        <v>0</v>
      </c>
      <c r="S367" s="63"/>
      <c r="T367" s="52">
        <v>0</v>
      </c>
      <c r="U367" s="6">
        <v>0</v>
      </c>
      <c r="V367" s="6">
        <v>0</v>
      </c>
      <c r="W367" s="6">
        <v>0</v>
      </c>
      <c r="X367" s="6">
        <v>0</v>
      </c>
      <c r="Y367" s="14">
        <v>0</v>
      </c>
      <c r="Z367" s="63"/>
      <c r="AA367" s="54">
        <v>0</v>
      </c>
      <c r="AB367" s="9">
        <v>0</v>
      </c>
      <c r="AC367" s="91"/>
      <c r="AD367" s="52">
        <v>0</v>
      </c>
      <c r="AE367" s="6">
        <v>0</v>
      </c>
      <c r="AF367" s="6">
        <v>0</v>
      </c>
      <c r="AG367" s="6">
        <v>0</v>
      </c>
      <c r="AH367" s="64" t="s">
        <v>742</v>
      </c>
      <c r="AI367" s="91"/>
      <c r="AJ367" s="24"/>
      <c r="AK367" s="91"/>
      <c r="AL367" s="52">
        <v>0</v>
      </c>
      <c r="AM367" s="6">
        <v>0</v>
      </c>
      <c r="AN367" s="6">
        <v>0</v>
      </c>
      <c r="AO367" s="6">
        <v>0</v>
      </c>
      <c r="AP367" s="6">
        <v>0</v>
      </c>
      <c r="AQ367" s="14">
        <v>0</v>
      </c>
      <c r="AR367" s="37"/>
      <c r="AS367" s="133"/>
      <c r="AT367" s="34">
        <v>0</v>
      </c>
      <c r="AU367" s="34">
        <v>0</v>
      </c>
      <c r="AW367" s="137"/>
      <c r="BC367" s="34">
        <v>0</v>
      </c>
    </row>
    <row r="368" spans="1:55" s="16" customFormat="1" ht="76.5">
      <c r="A368" s="57" t="s">
        <v>254</v>
      </c>
      <c r="B368" s="25">
        <v>200723300</v>
      </c>
      <c r="C368" s="1" t="s">
        <v>2433</v>
      </c>
      <c r="D368" s="1" t="s">
        <v>1504</v>
      </c>
      <c r="E368" s="60" t="s">
        <v>206</v>
      </c>
      <c r="F368" s="36" t="s">
        <v>1857</v>
      </c>
      <c r="G368" s="1" t="s">
        <v>262</v>
      </c>
      <c r="H368" s="1" t="s">
        <v>1615</v>
      </c>
      <c r="I368" s="17" t="s">
        <v>1839</v>
      </c>
      <c r="J368" s="6">
        <v>373366.52</v>
      </c>
      <c r="K368" s="6">
        <v>350614.54</v>
      </c>
      <c r="L368" s="6">
        <v>350614.54</v>
      </c>
      <c r="M368" s="1" t="s">
        <v>2324</v>
      </c>
      <c r="N368" s="40">
        <v>0</v>
      </c>
      <c r="O368" s="47">
        <v>0</v>
      </c>
      <c r="P368" s="20">
        <v>2.3</v>
      </c>
      <c r="Q368" s="59" t="s">
        <v>1241</v>
      </c>
      <c r="R368" s="61">
        <v>0</v>
      </c>
      <c r="S368" s="63"/>
      <c r="T368" s="52">
        <v>220000</v>
      </c>
      <c r="U368" s="6">
        <v>220000</v>
      </c>
      <c r="V368" s="6">
        <v>220000</v>
      </c>
      <c r="W368" s="6">
        <v>0</v>
      </c>
      <c r="X368" s="6">
        <v>0</v>
      </c>
      <c r="Y368" s="14">
        <v>0</v>
      </c>
      <c r="Z368" s="63"/>
      <c r="AA368" s="52">
        <v>220000</v>
      </c>
      <c r="AB368" s="9">
        <v>0</v>
      </c>
      <c r="AC368" s="91"/>
      <c r="AD368" s="52">
        <v>220000</v>
      </c>
      <c r="AE368" s="6">
        <v>220000</v>
      </c>
      <c r="AF368" s="6">
        <v>0</v>
      </c>
      <c r="AG368" s="6">
        <v>0</v>
      </c>
      <c r="AH368" s="64" t="s">
        <v>1807</v>
      </c>
      <c r="AI368" s="91"/>
      <c r="AJ368" s="24"/>
      <c r="AK368" s="91"/>
      <c r="AL368" s="52">
        <v>220000</v>
      </c>
      <c r="AM368" s="6">
        <v>220000</v>
      </c>
      <c r="AN368" s="6">
        <v>220000</v>
      </c>
      <c r="AO368" s="6">
        <v>0</v>
      </c>
      <c r="AP368" s="6">
        <v>0</v>
      </c>
      <c r="AQ368" s="14">
        <v>0</v>
      </c>
      <c r="AR368" s="37" t="s">
        <v>1242</v>
      </c>
      <c r="AS368" s="133"/>
      <c r="AT368" s="34">
        <v>0</v>
      </c>
      <c r="AU368" s="34">
        <v>0</v>
      </c>
      <c r="AW368" s="137"/>
      <c r="BC368" s="34">
        <v>0</v>
      </c>
    </row>
    <row r="369" spans="1:55" s="16" customFormat="1" ht="51">
      <c r="A369" s="57" t="s">
        <v>252</v>
      </c>
      <c r="B369" s="25">
        <v>200736900</v>
      </c>
      <c r="C369" s="1" t="s">
        <v>1609</v>
      </c>
      <c r="D369" s="1" t="s">
        <v>1504</v>
      </c>
      <c r="E369" s="60" t="s">
        <v>206</v>
      </c>
      <c r="F369" s="36" t="s">
        <v>1857</v>
      </c>
      <c r="G369" s="1" t="s">
        <v>592</v>
      </c>
      <c r="H369" s="1" t="s">
        <v>1620</v>
      </c>
      <c r="I369" s="1" t="s">
        <v>897</v>
      </c>
      <c r="J369" s="6">
        <v>645157</v>
      </c>
      <c r="K369" s="6">
        <v>645657</v>
      </c>
      <c r="L369" s="6">
        <v>645157</v>
      </c>
      <c r="M369" s="1" t="s">
        <v>2324</v>
      </c>
      <c r="N369" s="40">
        <v>0</v>
      </c>
      <c r="O369" s="47">
        <v>0</v>
      </c>
      <c r="P369" s="20">
        <v>1</v>
      </c>
      <c r="Q369" s="59" t="s">
        <v>408</v>
      </c>
      <c r="R369" s="61">
        <v>0</v>
      </c>
      <c r="S369" s="63"/>
      <c r="T369" s="52">
        <v>0</v>
      </c>
      <c r="U369" s="6">
        <v>0</v>
      </c>
      <c r="V369" s="6">
        <v>0</v>
      </c>
      <c r="W369" s="6">
        <v>0</v>
      </c>
      <c r="X369" s="6">
        <v>0</v>
      </c>
      <c r="Y369" s="14">
        <v>0</v>
      </c>
      <c r="Z369" s="63"/>
      <c r="AA369" s="54">
        <v>0</v>
      </c>
      <c r="AB369" s="9">
        <v>0</v>
      </c>
      <c r="AC369" s="91"/>
      <c r="AD369" s="52">
        <v>0</v>
      </c>
      <c r="AE369" s="6">
        <v>0</v>
      </c>
      <c r="AF369" s="6">
        <v>0</v>
      </c>
      <c r="AG369" s="6">
        <v>0</v>
      </c>
      <c r="AH369" s="64" t="s">
        <v>742</v>
      </c>
      <c r="AI369" s="91"/>
      <c r="AJ369" s="24"/>
      <c r="AK369" s="91"/>
      <c r="AL369" s="52">
        <v>0</v>
      </c>
      <c r="AM369" s="6">
        <v>0</v>
      </c>
      <c r="AN369" s="6">
        <v>0</v>
      </c>
      <c r="AO369" s="6">
        <v>0</v>
      </c>
      <c r="AP369" s="6">
        <v>0</v>
      </c>
      <c r="AQ369" s="14">
        <v>0</v>
      </c>
      <c r="AR369" s="37"/>
      <c r="AS369" s="133"/>
      <c r="AT369" s="34">
        <v>0</v>
      </c>
      <c r="AU369" s="34">
        <v>0</v>
      </c>
      <c r="AW369" s="137"/>
      <c r="BC369" s="34">
        <v>0</v>
      </c>
    </row>
    <row r="370" spans="1:55" s="16" customFormat="1" ht="76.5">
      <c r="A370" s="57" t="s">
        <v>252</v>
      </c>
      <c r="B370" s="25">
        <v>199607702</v>
      </c>
      <c r="C370" s="1" t="s">
        <v>1054</v>
      </c>
      <c r="D370" s="1" t="s">
        <v>1055</v>
      </c>
      <c r="E370" s="60" t="s">
        <v>206</v>
      </c>
      <c r="F370" s="36" t="s">
        <v>1857</v>
      </c>
      <c r="G370" s="1" t="s">
        <v>999</v>
      </c>
      <c r="H370" s="1" t="s">
        <v>1615</v>
      </c>
      <c r="I370" s="1" t="s">
        <v>1726</v>
      </c>
      <c r="J370" s="6">
        <v>675877</v>
      </c>
      <c r="K370" s="6">
        <v>693099</v>
      </c>
      <c r="L370" s="6">
        <v>634355</v>
      </c>
      <c r="M370" s="1" t="s">
        <v>2324</v>
      </c>
      <c r="N370" s="6">
        <v>0</v>
      </c>
      <c r="O370" s="9">
        <v>252638</v>
      </c>
      <c r="P370" s="20">
        <v>2.2</v>
      </c>
      <c r="Q370" s="59" t="s">
        <v>1971</v>
      </c>
      <c r="R370" s="61">
        <v>252638</v>
      </c>
      <c r="S370" s="63"/>
      <c r="T370" s="52">
        <v>260722</v>
      </c>
      <c r="U370" s="6">
        <v>260722</v>
      </c>
      <c r="V370" s="6">
        <v>260722</v>
      </c>
      <c r="W370" s="6">
        <v>0</v>
      </c>
      <c r="X370" s="6">
        <v>0</v>
      </c>
      <c r="Y370" s="14">
        <v>0</v>
      </c>
      <c r="Z370" s="63"/>
      <c r="AA370" s="52">
        <v>260722</v>
      </c>
      <c r="AB370" s="9">
        <v>0</v>
      </c>
      <c r="AC370" s="91"/>
      <c r="AD370" s="52">
        <v>260722</v>
      </c>
      <c r="AE370" s="6">
        <v>260722</v>
      </c>
      <c r="AF370" s="6">
        <v>0</v>
      </c>
      <c r="AG370" s="6">
        <v>0</v>
      </c>
      <c r="AH370" s="64" t="s">
        <v>2104</v>
      </c>
      <c r="AI370" s="91"/>
      <c r="AJ370" s="24"/>
      <c r="AK370" s="91"/>
      <c r="AL370" s="52">
        <v>260722</v>
      </c>
      <c r="AM370" s="6">
        <v>260722</v>
      </c>
      <c r="AN370" s="6">
        <v>260722</v>
      </c>
      <c r="AO370" s="6">
        <v>0</v>
      </c>
      <c r="AP370" s="6">
        <v>0</v>
      </c>
      <c r="AQ370" s="14">
        <v>0</v>
      </c>
      <c r="AR370" s="37" t="s">
        <v>1968</v>
      </c>
      <c r="AS370" s="133"/>
      <c r="AT370" s="6">
        <v>0</v>
      </c>
      <c r="AU370" s="6">
        <v>0</v>
      </c>
      <c r="AW370" s="137"/>
      <c r="BC370" s="6">
        <v>0</v>
      </c>
    </row>
    <row r="371" spans="1:55" s="16" customFormat="1" ht="153">
      <c r="A371" s="57" t="s">
        <v>252</v>
      </c>
      <c r="B371" s="25">
        <v>199607703</v>
      </c>
      <c r="C371" s="1" t="s">
        <v>1056</v>
      </c>
      <c r="D371" s="1" t="s">
        <v>1055</v>
      </c>
      <c r="E371" s="60" t="s">
        <v>206</v>
      </c>
      <c r="F371" s="36" t="s">
        <v>1857</v>
      </c>
      <c r="G371" s="1" t="s">
        <v>1138</v>
      </c>
      <c r="H371" s="1" t="s">
        <v>1615</v>
      </c>
      <c r="I371" s="1" t="s">
        <v>1726</v>
      </c>
      <c r="J371" s="6">
        <v>367843</v>
      </c>
      <c r="K371" s="6">
        <v>367843</v>
      </c>
      <c r="L371" s="6">
        <v>367844</v>
      </c>
      <c r="M371" s="1" t="s">
        <v>2324</v>
      </c>
      <c r="N371" s="6">
        <v>0</v>
      </c>
      <c r="O371" s="9">
        <v>420000</v>
      </c>
      <c r="P371" s="20">
        <v>1</v>
      </c>
      <c r="Q371" s="59" t="s">
        <v>635</v>
      </c>
      <c r="R371" s="61">
        <v>420000</v>
      </c>
      <c r="S371" s="63"/>
      <c r="T371" s="52">
        <v>367843</v>
      </c>
      <c r="U371" s="6">
        <v>0</v>
      </c>
      <c r="V371" s="6">
        <v>0</v>
      </c>
      <c r="W371" s="6">
        <v>0</v>
      </c>
      <c r="X371" s="6">
        <v>0</v>
      </c>
      <c r="Y371" s="14">
        <v>0</v>
      </c>
      <c r="Z371" s="63"/>
      <c r="AA371" s="53">
        <v>0</v>
      </c>
      <c r="AB371" s="9">
        <v>0</v>
      </c>
      <c r="AC371" s="91"/>
      <c r="AD371" s="52">
        <v>0</v>
      </c>
      <c r="AE371" s="6">
        <v>0</v>
      </c>
      <c r="AF371" s="6">
        <v>0</v>
      </c>
      <c r="AG371" s="6">
        <v>0</v>
      </c>
      <c r="AH371" s="64" t="s">
        <v>2105</v>
      </c>
      <c r="AI371" s="91"/>
      <c r="AJ371" s="24" t="s">
        <v>1342</v>
      </c>
      <c r="AK371" s="91"/>
      <c r="AL371" s="53">
        <v>0</v>
      </c>
      <c r="AM371" s="18">
        <v>0</v>
      </c>
      <c r="AN371" s="18">
        <v>0</v>
      </c>
      <c r="AO371" s="6">
        <v>0</v>
      </c>
      <c r="AP371" s="6">
        <v>0</v>
      </c>
      <c r="AQ371" s="14">
        <v>0</v>
      </c>
      <c r="AR371" s="37"/>
      <c r="AS371" s="133"/>
      <c r="AT371" s="34">
        <v>0</v>
      </c>
      <c r="AU371" s="34">
        <v>0</v>
      </c>
      <c r="AW371" s="137"/>
      <c r="BC371" s="34">
        <v>0</v>
      </c>
    </row>
    <row r="372" spans="1:55" s="16" customFormat="1" ht="114.75">
      <c r="A372" s="57" t="s">
        <v>252</v>
      </c>
      <c r="B372" s="25">
        <v>199607705</v>
      </c>
      <c r="C372" s="1" t="s">
        <v>1057</v>
      </c>
      <c r="D372" s="1" t="s">
        <v>1055</v>
      </c>
      <c r="E372" s="60" t="s">
        <v>206</v>
      </c>
      <c r="F372" s="36" t="s">
        <v>1857</v>
      </c>
      <c r="G372" s="1" t="s">
        <v>998</v>
      </c>
      <c r="H372" s="1" t="s">
        <v>1615</v>
      </c>
      <c r="I372" s="1" t="s">
        <v>1726</v>
      </c>
      <c r="J372" s="6">
        <v>700463</v>
      </c>
      <c r="K372" s="6">
        <v>660022</v>
      </c>
      <c r="L372" s="6">
        <v>732452</v>
      </c>
      <c r="M372" s="1" t="s">
        <v>1623</v>
      </c>
      <c r="N372" s="6">
        <v>0</v>
      </c>
      <c r="O372" s="9">
        <v>320987</v>
      </c>
      <c r="P372" s="20">
        <v>1</v>
      </c>
      <c r="Q372" s="59" t="s">
        <v>1969</v>
      </c>
      <c r="R372" s="61">
        <v>320987</v>
      </c>
      <c r="S372" s="63"/>
      <c r="T372" s="52">
        <v>331259</v>
      </c>
      <c r="U372" s="6">
        <v>331259</v>
      </c>
      <c r="V372" s="6">
        <v>331259</v>
      </c>
      <c r="W372" s="6">
        <v>0</v>
      </c>
      <c r="X372" s="6">
        <v>0</v>
      </c>
      <c r="Y372" s="14">
        <v>0</v>
      </c>
      <c r="Z372" s="63"/>
      <c r="AA372" s="52">
        <v>331259</v>
      </c>
      <c r="AB372" s="9">
        <v>0</v>
      </c>
      <c r="AC372" s="91"/>
      <c r="AD372" s="52">
        <v>331259</v>
      </c>
      <c r="AE372" s="6">
        <v>331259</v>
      </c>
      <c r="AF372" s="6">
        <v>0</v>
      </c>
      <c r="AG372" s="6">
        <v>0</v>
      </c>
      <c r="AH372" s="64" t="s">
        <v>2104</v>
      </c>
      <c r="AI372" s="91"/>
      <c r="AJ372" s="24"/>
      <c r="AK372" s="91"/>
      <c r="AL372" s="52">
        <v>331259</v>
      </c>
      <c r="AM372" s="6">
        <v>331259</v>
      </c>
      <c r="AN372" s="6">
        <v>331259</v>
      </c>
      <c r="AO372" s="6">
        <v>0</v>
      </c>
      <c r="AP372" s="6">
        <v>0</v>
      </c>
      <c r="AQ372" s="14">
        <v>0</v>
      </c>
      <c r="AR372" s="37" t="s">
        <v>2316</v>
      </c>
      <c r="AS372" s="133"/>
      <c r="AT372" s="34">
        <v>0</v>
      </c>
      <c r="AU372" s="34">
        <v>0</v>
      </c>
      <c r="AW372" s="137"/>
      <c r="BC372" s="34">
        <v>0</v>
      </c>
    </row>
    <row r="373" spans="1:55" s="16" customFormat="1" ht="204">
      <c r="A373" s="57" t="s">
        <v>252</v>
      </c>
      <c r="B373" s="25">
        <v>199901700</v>
      </c>
      <c r="C373" s="1" t="s">
        <v>1075</v>
      </c>
      <c r="D373" s="1" t="s">
        <v>1055</v>
      </c>
      <c r="E373" s="60" t="s">
        <v>206</v>
      </c>
      <c r="F373" s="36" t="s">
        <v>1857</v>
      </c>
      <c r="G373" s="1" t="s">
        <v>2089</v>
      </c>
      <c r="H373" s="1" t="s">
        <v>1615</v>
      </c>
      <c r="I373" s="1" t="s">
        <v>1726</v>
      </c>
      <c r="J373" s="6">
        <v>738198.64</v>
      </c>
      <c r="K373" s="6">
        <v>760332.44</v>
      </c>
      <c r="L373" s="6">
        <v>797823.6</v>
      </c>
      <c r="M373" s="1" t="s">
        <v>1623</v>
      </c>
      <c r="N373" s="6">
        <v>0</v>
      </c>
      <c r="O373" s="9">
        <v>466794</v>
      </c>
      <c r="P373" s="20">
        <v>2.3</v>
      </c>
      <c r="Q373" s="59" t="s">
        <v>1824</v>
      </c>
      <c r="R373" s="61">
        <v>466794</v>
      </c>
      <c r="S373" s="63"/>
      <c r="T373" s="52">
        <v>389765</v>
      </c>
      <c r="U373" s="6">
        <v>389765</v>
      </c>
      <c r="V373" s="6">
        <v>389765</v>
      </c>
      <c r="W373" s="6">
        <v>0</v>
      </c>
      <c r="X373" s="6">
        <v>0</v>
      </c>
      <c r="Y373" s="14">
        <v>0</v>
      </c>
      <c r="Z373" s="63"/>
      <c r="AA373" s="52">
        <v>389765</v>
      </c>
      <c r="AB373" s="9">
        <v>0</v>
      </c>
      <c r="AC373" s="91"/>
      <c r="AD373" s="52">
        <v>389765</v>
      </c>
      <c r="AE373" s="6">
        <v>389765</v>
      </c>
      <c r="AF373" s="6">
        <v>0</v>
      </c>
      <c r="AG373" s="6">
        <v>0</v>
      </c>
      <c r="AH373" s="64" t="s">
        <v>1003</v>
      </c>
      <c r="AI373" s="91"/>
      <c r="AJ373" s="24"/>
      <c r="AK373" s="91"/>
      <c r="AL373" s="52">
        <v>389765</v>
      </c>
      <c r="AM373" s="6">
        <v>389765</v>
      </c>
      <c r="AN373" s="6">
        <v>389765</v>
      </c>
      <c r="AO373" s="6">
        <v>0</v>
      </c>
      <c r="AP373" s="6">
        <v>0</v>
      </c>
      <c r="AQ373" s="14">
        <v>0</v>
      </c>
      <c r="AR373" s="37" t="s">
        <v>2406</v>
      </c>
      <c r="AS373" s="133"/>
      <c r="AT373" s="34">
        <v>0</v>
      </c>
      <c r="AU373" s="34">
        <v>0</v>
      </c>
      <c r="AW373" s="137"/>
      <c r="BC373" s="34">
        <v>0</v>
      </c>
    </row>
    <row r="374" spans="1:55" s="16" customFormat="1" ht="51">
      <c r="A374" s="57" t="s">
        <v>252</v>
      </c>
      <c r="B374" s="25">
        <v>200003600</v>
      </c>
      <c r="C374" s="1" t="s">
        <v>2450</v>
      </c>
      <c r="D374" s="1" t="s">
        <v>1055</v>
      </c>
      <c r="E374" s="60" t="s">
        <v>206</v>
      </c>
      <c r="F374" s="36" t="s">
        <v>1857</v>
      </c>
      <c r="G374" s="1" t="s">
        <v>760</v>
      </c>
      <c r="H374" s="1" t="s">
        <v>1615</v>
      </c>
      <c r="I374" s="1" t="s">
        <v>1726</v>
      </c>
      <c r="J374" s="6">
        <v>245076</v>
      </c>
      <c r="K374" s="6">
        <v>231573</v>
      </c>
      <c r="L374" s="6">
        <v>112707</v>
      </c>
      <c r="M374" s="1" t="s">
        <v>2324</v>
      </c>
      <c r="N374" s="6">
        <v>0</v>
      </c>
      <c r="O374" s="9">
        <v>80096</v>
      </c>
      <c r="P374" s="20">
        <v>1</v>
      </c>
      <c r="Q374" s="59" t="s">
        <v>2300</v>
      </c>
      <c r="R374" s="61">
        <v>80096</v>
      </c>
      <c r="S374" s="63"/>
      <c r="T374" s="52">
        <v>150000</v>
      </c>
      <c r="U374" s="6">
        <v>150000</v>
      </c>
      <c r="V374" s="6">
        <v>150000</v>
      </c>
      <c r="W374" s="6">
        <v>0</v>
      </c>
      <c r="X374" s="6">
        <v>0</v>
      </c>
      <c r="Y374" s="14">
        <v>0</v>
      </c>
      <c r="Z374" s="63"/>
      <c r="AA374" s="52">
        <v>150000</v>
      </c>
      <c r="AB374" s="9">
        <v>0</v>
      </c>
      <c r="AC374" s="91"/>
      <c r="AD374" s="52">
        <v>150000</v>
      </c>
      <c r="AE374" s="6">
        <v>150000</v>
      </c>
      <c r="AF374" s="6">
        <v>0</v>
      </c>
      <c r="AG374" s="6">
        <v>0</v>
      </c>
      <c r="AH374" s="64" t="s">
        <v>1574</v>
      </c>
      <c r="AI374" s="91"/>
      <c r="AJ374" s="24"/>
      <c r="AK374" s="91"/>
      <c r="AL374" s="52">
        <v>150000</v>
      </c>
      <c r="AM374" s="6">
        <v>150000</v>
      </c>
      <c r="AN374" s="6">
        <v>150000</v>
      </c>
      <c r="AO374" s="6">
        <v>0</v>
      </c>
      <c r="AP374" s="6">
        <v>0</v>
      </c>
      <c r="AQ374" s="14">
        <v>0</v>
      </c>
      <c r="AR374" s="37" t="s">
        <v>1765</v>
      </c>
      <c r="AS374" s="133"/>
      <c r="AT374" s="34">
        <v>0</v>
      </c>
      <c r="AU374" s="34">
        <v>0</v>
      </c>
      <c r="AW374" s="137"/>
      <c r="BC374" s="34">
        <v>0</v>
      </c>
    </row>
    <row r="375" spans="1:55" s="16" customFormat="1" ht="140.25">
      <c r="A375" s="57" t="s">
        <v>252</v>
      </c>
      <c r="B375" s="25">
        <v>200207400</v>
      </c>
      <c r="C375" s="1" t="s">
        <v>1636</v>
      </c>
      <c r="D375" s="1" t="s">
        <v>1055</v>
      </c>
      <c r="E375" s="60" t="s">
        <v>206</v>
      </c>
      <c r="F375" s="36" t="s">
        <v>1857</v>
      </c>
      <c r="G375" s="1" t="s">
        <v>1134</v>
      </c>
      <c r="H375" s="1" t="s">
        <v>1615</v>
      </c>
      <c r="I375" s="1" t="s">
        <v>1726</v>
      </c>
      <c r="J375" s="6">
        <v>484395</v>
      </c>
      <c r="K375" s="6">
        <v>484395</v>
      </c>
      <c r="L375" s="6">
        <v>484395</v>
      </c>
      <c r="M375" s="1" t="s">
        <v>2324</v>
      </c>
      <c r="N375" s="40">
        <v>0</v>
      </c>
      <c r="O375" s="9">
        <v>221048</v>
      </c>
      <c r="P375" s="20">
        <v>2.3</v>
      </c>
      <c r="Q375" s="59" t="s">
        <v>2188</v>
      </c>
      <c r="R375" s="61">
        <v>221048</v>
      </c>
      <c r="S375" s="63"/>
      <c r="T375" s="52">
        <v>228122</v>
      </c>
      <c r="U375" s="6">
        <v>0</v>
      </c>
      <c r="V375" s="6">
        <v>0</v>
      </c>
      <c r="W375" s="6">
        <v>0</v>
      </c>
      <c r="X375" s="6">
        <v>0</v>
      </c>
      <c r="Y375" s="14">
        <v>0</v>
      </c>
      <c r="Z375" s="63"/>
      <c r="AA375" s="53">
        <v>0</v>
      </c>
      <c r="AB375" s="9">
        <v>0</v>
      </c>
      <c r="AC375" s="91"/>
      <c r="AD375" s="52">
        <v>0</v>
      </c>
      <c r="AE375" s="6">
        <v>0</v>
      </c>
      <c r="AF375" s="6">
        <v>0</v>
      </c>
      <c r="AG375" s="6">
        <v>0</v>
      </c>
      <c r="AH375" s="64" t="s">
        <v>1390</v>
      </c>
      <c r="AI375" s="91"/>
      <c r="AJ375" s="24" t="s">
        <v>1343</v>
      </c>
      <c r="AK375" s="91"/>
      <c r="AL375" s="53">
        <v>0</v>
      </c>
      <c r="AM375" s="18">
        <v>0</v>
      </c>
      <c r="AN375" s="18">
        <v>0</v>
      </c>
      <c r="AO375" s="6">
        <v>0</v>
      </c>
      <c r="AP375" s="6">
        <v>0</v>
      </c>
      <c r="AQ375" s="14">
        <v>0</v>
      </c>
      <c r="AR375" s="37" t="s">
        <v>2189</v>
      </c>
      <c r="AS375" s="133"/>
      <c r="AT375" s="34">
        <v>0</v>
      </c>
      <c r="AU375" s="34">
        <v>0</v>
      </c>
      <c r="AW375" s="137"/>
      <c r="BC375" s="34">
        <v>0</v>
      </c>
    </row>
    <row r="376" spans="1:55" s="16" customFormat="1" ht="38.25">
      <c r="A376" s="57" t="s">
        <v>252</v>
      </c>
      <c r="B376" s="25">
        <v>200709200</v>
      </c>
      <c r="C376" s="1" t="s">
        <v>1933</v>
      </c>
      <c r="D376" s="1" t="s">
        <v>1055</v>
      </c>
      <c r="E376" s="60" t="s">
        <v>206</v>
      </c>
      <c r="F376" s="36" t="s">
        <v>1857</v>
      </c>
      <c r="G376" s="1" t="s">
        <v>931</v>
      </c>
      <c r="H376" s="1" t="s">
        <v>1615</v>
      </c>
      <c r="I376" s="1" t="s">
        <v>897</v>
      </c>
      <c r="J376" s="6">
        <v>306650</v>
      </c>
      <c r="K376" s="6">
        <v>317511</v>
      </c>
      <c r="L376" s="6">
        <v>318092</v>
      </c>
      <c r="M376" s="1" t="s">
        <v>1618</v>
      </c>
      <c r="N376" s="6">
        <v>0</v>
      </c>
      <c r="O376" s="9">
        <v>0</v>
      </c>
      <c r="P376" s="20">
        <v>1</v>
      </c>
      <c r="Q376" s="59" t="s">
        <v>64</v>
      </c>
      <c r="R376" s="61">
        <v>0</v>
      </c>
      <c r="S376" s="63"/>
      <c r="T376" s="52">
        <v>0</v>
      </c>
      <c r="U376" s="6">
        <v>0</v>
      </c>
      <c r="V376" s="6">
        <v>0</v>
      </c>
      <c r="W376" s="6">
        <v>0</v>
      </c>
      <c r="X376" s="6">
        <v>0</v>
      </c>
      <c r="Y376" s="14">
        <v>0</v>
      </c>
      <c r="Z376" s="63"/>
      <c r="AA376" s="54">
        <v>0</v>
      </c>
      <c r="AB376" s="9">
        <v>0</v>
      </c>
      <c r="AC376" s="91"/>
      <c r="AD376" s="52">
        <v>0</v>
      </c>
      <c r="AE376" s="6">
        <v>0</v>
      </c>
      <c r="AF376" s="6">
        <v>0</v>
      </c>
      <c r="AG376" s="6">
        <v>0</v>
      </c>
      <c r="AH376" s="64" t="s">
        <v>742</v>
      </c>
      <c r="AI376" s="91"/>
      <c r="AJ376" s="24"/>
      <c r="AK376" s="91"/>
      <c r="AL376" s="52">
        <v>0</v>
      </c>
      <c r="AM376" s="6">
        <v>0</v>
      </c>
      <c r="AN376" s="6">
        <v>0</v>
      </c>
      <c r="AO376" s="6">
        <v>0</v>
      </c>
      <c r="AP376" s="6">
        <v>0</v>
      </c>
      <c r="AQ376" s="14">
        <v>0</v>
      </c>
      <c r="AR376" s="37"/>
      <c r="AS376" s="133"/>
      <c r="AT376" s="34">
        <v>0</v>
      </c>
      <c r="AU376" s="34">
        <v>0</v>
      </c>
      <c r="AW376" s="137"/>
      <c r="BC376" s="34">
        <v>0</v>
      </c>
    </row>
    <row r="377" spans="1:55" s="16" customFormat="1" ht="38.25">
      <c r="A377" s="57" t="s">
        <v>252</v>
      </c>
      <c r="B377" s="25">
        <v>200709300</v>
      </c>
      <c r="C377" s="1" t="s">
        <v>1934</v>
      </c>
      <c r="D377" s="1" t="s">
        <v>1055</v>
      </c>
      <c r="E377" s="60" t="s">
        <v>206</v>
      </c>
      <c r="F377" s="36" t="s">
        <v>1857</v>
      </c>
      <c r="G377" s="1" t="s">
        <v>932</v>
      </c>
      <c r="H377" s="1" t="s">
        <v>1620</v>
      </c>
      <c r="I377" s="1" t="s">
        <v>897</v>
      </c>
      <c r="J377" s="6">
        <v>308484</v>
      </c>
      <c r="K377" s="6">
        <v>379436</v>
      </c>
      <c r="L377" s="6">
        <v>372786</v>
      </c>
      <c r="M377" s="1" t="s">
        <v>1618</v>
      </c>
      <c r="N377" s="6">
        <v>0</v>
      </c>
      <c r="O377" s="9">
        <v>0</v>
      </c>
      <c r="P377" s="20">
        <v>1</v>
      </c>
      <c r="Q377" s="59" t="s">
        <v>65</v>
      </c>
      <c r="R377" s="61">
        <v>0</v>
      </c>
      <c r="S377" s="63"/>
      <c r="T377" s="52">
        <v>0</v>
      </c>
      <c r="U377" s="6">
        <v>0</v>
      </c>
      <c r="V377" s="6">
        <v>0</v>
      </c>
      <c r="W377" s="6">
        <v>0</v>
      </c>
      <c r="X377" s="6">
        <v>0</v>
      </c>
      <c r="Y377" s="14">
        <v>0</v>
      </c>
      <c r="Z377" s="63"/>
      <c r="AA377" s="54">
        <v>0</v>
      </c>
      <c r="AB377" s="9">
        <v>0</v>
      </c>
      <c r="AC377" s="91"/>
      <c r="AD377" s="52">
        <v>0</v>
      </c>
      <c r="AE377" s="6">
        <v>0</v>
      </c>
      <c r="AF377" s="6">
        <v>0</v>
      </c>
      <c r="AG377" s="6">
        <v>0</v>
      </c>
      <c r="AH377" s="64" t="s">
        <v>742</v>
      </c>
      <c r="AI377" s="91"/>
      <c r="AJ377" s="24"/>
      <c r="AK377" s="91"/>
      <c r="AL377" s="52">
        <v>0</v>
      </c>
      <c r="AM377" s="6">
        <v>0</v>
      </c>
      <c r="AN377" s="6">
        <v>0</v>
      </c>
      <c r="AO377" s="6">
        <v>0</v>
      </c>
      <c r="AP377" s="6">
        <v>0</v>
      </c>
      <c r="AQ377" s="14">
        <v>0</v>
      </c>
      <c r="AR377" s="37"/>
      <c r="AS377" s="133"/>
      <c r="AT377" s="34">
        <v>0</v>
      </c>
      <c r="AU377" s="34">
        <v>0</v>
      </c>
      <c r="AW377" s="137"/>
      <c r="BC377" s="34">
        <v>0</v>
      </c>
    </row>
    <row r="378" spans="1:55" s="16" customFormat="1" ht="38.25">
      <c r="A378" s="57" t="s">
        <v>252</v>
      </c>
      <c r="B378" s="25">
        <v>200709400</v>
      </c>
      <c r="C378" s="1" t="s">
        <v>1935</v>
      </c>
      <c r="D378" s="1" t="s">
        <v>1055</v>
      </c>
      <c r="E378" s="60" t="s">
        <v>206</v>
      </c>
      <c r="F378" s="36" t="s">
        <v>1857</v>
      </c>
      <c r="G378" s="1" t="s">
        <v>933</v>
      </c>
      <c r="H378" s="1" t="s">
        <v>1615</v>
      </c>
      <c r="I378" s="1" t="s">
        <v>897</v>
      </c>
      <c r="J378" s="6">
        <v>284000</v>
      </c>
      <c r="K378" s="6">
        <v>405276</v>
      </c>
      <c r="L378" s="6">
        <v>411834</v>
      </c>
      <c r="M378" s="1" t="s">
        <v>1618</v>
      </c>
      <c r="N378" s="6">
        <v>0</v>
      </c>
      <c r="O378" s="9">
        <v>0</v>
      </c>
      <c r="P378" s="20">
        <v>1</v>
      </c>
      <c r="Q378" s="59" t="s">
        <v>66</v>
      </c>
      <c r="R378" s="61">
        <v>0</v>
      </c>
      <c r="S378" s="63"/>
      <c r="T378" s="52">
        <v>0</v>
      </c>
      <c r="U378" s="6">
        <v>0</v>
      </c>
      <c r="V378" s="6">
        <v>0</v>
      </c>
      <c r="W378" s="6">
        <v>0</v>
      </c>
      <c r="X378" s="6">
        <v>0</v>
      </c>
      <c r="Y378" s="14">
        <v>0</v>
      </c>
      <c r="Z378" s="63"/>
      <c r="AA378" s="54">
        <v>0</v>
      </c>
      <c r="AB378" s="9">
        <v>0</v>
      </c>
      <c r="AC378" s="91"/>
      <c r="AD378" s="52">
        <v>0</v>
      </c>
      <c r="AE378" s="6">
        <v>0</v>
      </c>
      <c r="AF378" s="6">
        <v>0</v>
      </c>
      <c r="AG378" s="6">
        <v>0</v>
      </c>
      <c r="AH378" s="64" t="s">
        <v>742</v>
      </c>
      <c r="AI378" s="91"/>
      <c r="AJ378" s="24"/>
      <c r="AK378" s="91"/>
      <c r="AL378" s="52">
        <v>0</v>
      </c>
      <c r="AM378" s="6">
        <v>0</v>
      </c>
      <c r="AN378" s="6">
        <v>0</v>
      </c>
      <c r="AO378" s="6">
        <v>0</v>
      </c>
      <c r="AP378" s="6">
        <v>0</v>
      </c>
      <c r="AQ378" s="14">
        <v>0</v>
      </c>
      <c r="AR378" s="37"/>
      <c r="AS378" s="133"/>
      <c r="AT378" s="34">
        <v>0</v>
      </c>
      <c r="AU378" s="34">
        <v>0</v>
      </c>
      <c r="AW378" s="137"/>
      <c r="BC378" s="34">
        <v>0</v>
      </c>
    </row>
    <row r="379" spans="1:55" s="16" customFormat="1" ht="38.25">
      <c r="A379" s="57" t="s">
        <v>252</v>
      </c>
      <c r="B379" s="25">
        <v>200711900</v>
      </c>
      <c r="C379" s="1" t="s">
        <v>1280</v>
      </c>
      <c r="D379" s="1" t="s">
        <v>1055</v>
      </c>
      <c r="E379" s="60" t="s">
        <v>206</v>
      </c>
      <c r="F379" s="36" t="s">
        <v>1857</v>
      </c>
      <c r="G379" s="1" t="s">
        <v>1118</v>
      </c>
      <c r="H379" s="1" t="s">
        <v>1615</v>
      </c>
      <c r="I379" s="1" t="s">
        <v>897</v>
      </c>
      <c r="J379" s="6">
        <v>125998</v>
      </c>
      <c r="K379" s="6">
        <v>132972</v>
      </c>
      <c r="L379" s="6">
        <v>124617</v>
      </c>
      <c r="M379" s="1" t="s">
        <v>1618</v>
      </c>
      <c r="N379" s="6">
        <v>0</v>
      </c>
      <c r="O379" s="9">
        <v>0</v>
      </c>
      <c r="P379" s="20">
        <v>1</v>
      </c>
      <c r="Q379" s="59" t="s">
        <v>73</v>
      </c>
      <c r="R379" s="61">
        <v>0</v>
      </c>
      <c r="S379" s="63"/>
      <c r="T379" s="52">
        <v>0</v>
      </c>
      <c r="U379" s="6">
        <v>0</v>
      </c>
      <c r="V379" s="6">
        <v>0</v>
      </c>
      <c r="W379" s="6">
        <v>0</v>
      </c>
      <c r="X379" s="6">
        <v>0</v>
      </c>
      <c r="Y379" s="14">
        <v>0</v>
      </c>
      <c r="Z379" s="63"/>
      <c r="AA379" s="54">
        <v>0</v>
      </c>
      <c r="AB379" s="9">
        <v>0</v>
      </c>
      <c r="AC379" s="91"/>
      <c r="AD379" s="52">
        <v>0</v>
      </c>
      <c r="AE379" s="6">
        <v>0</v>
      </c>
      <c r="AF379" s="6">
        <v>0</v>
      </c>
      <c r="AG379" s="6">
        <v>0</v>
      </c>
      <c r="AH379" s="64" t="s">
        <v>742</v>
      </c>
      <c r="AI379" s="91"/>
      <c r="AJ379" s="24"/>
      <c r="AK379" s="91"/>
      <c r="AL379" s="52">
        <v>0</v>
      </c>
      <c r="AM379" s="6">
        <v>0</v>
      </c>
      <c r="AN379" s="6">
        <v>0</v>
      </c>
      <c r="AO379" s="6">
        <v>0</v>
      </c>
      <c r="AP379" s="6">
        <v>0</v>
      </c>
      <c r="AQ379" s="14">
        <v>0</v>
      </c>
      <c r="AR379" s="37"/>
      <c r="AS379" s="133"/>
      <c r="AT379" s="34">
        <v>0</v>
      </c>
      <c r="AU379" s="34">
        <v>0</v>
      </c>
      <c r="AW379" s="137"/>
      <c r="BC379" s="34">
        <v>0</v>
      </c>
    </row>
    <row r="380" spans="1:55" s="16" customFormat="1" ht="63.75">
      <c r="A380" s="57" t="s">
        <v>252</v>
      </c>
      <c r="B380" s="25">
        <v>200712600</v>
      </c>
      <c r="C380" s="1" t="s">
        <v>1286</v>
      </c>
      <c r="D380" s="1" t="s">
        <v>1055</v>
      </c>
      <c r="E380" s="60" t="s">
        <v>209</v>
      </c>
      <c r="F380" s="36" t="s">
        <v>76</v>
      </c>
      <c r="G380" s="1" t="s">
        <v>713</v>
      </c>
      <c r="H380" s="1" t="s">
        <v>1615</v>
      </c>
      <c r="I380" s="1" t="s">
        <v>897</v>
      </c>
      <c r="J380" s="6">
        <v>217823.05</v>
      </c>
      <c r="K380" s="6">
        <v>215022.22</v>
      </c>
      <c r="L380" s="6">
        <v>180102.39</v>
      </c>
      <c r="M380" s="1" t="s">
        <v>78</v>
      </c>
      <c r="N380" s="6">
        <v>0</v>
      </c>
      <c r="O380" s="9">
        <v>0</v>
      </c>
      <c r="P380" s="20">
        <v>2.3</v>
      </c>
      <c r="Q380" s="59" t="s">
        <v>77</v>
      </c>
      <c r="R380" s="61">
        <v>0</v>
      </c>
      <c r="S380" s="63"/>
      <c r="T380" s="52">
        <v>0</v>
      </c>
      <c r="U380" s="6">
        <v>0</v>
      </c>
      <c r="V380" s="6">
        <v>0</v>
      </c>
      <c r="W380" s="6">
        <v>0</v>
      </c>
      <c r="X380" s="6">
        <v>0</v>
      </c>
      <c r="Y380" s="14">
        <v>0</v>
      </c>
      <c r="Z380" s="63"/>
      <c r="AA380" s="54">
        <v>0</v>
      </c>
      <c r="AB380" s="9">
        <v>0</v>
      </c>
      <c r="AC380" s="91"/>
      <c r="AD380" s="52">
        <v>0</v>
      </c>
      <c r="AE380" s="6">
        <v>0</v>
      </c>
      <c r="AF380" s="6">
        <v>0</v>
      </c>
      <c r="AG380" s="6">
        <v>0</v>
      </c>
      <c r="AH380" s="64" t="s">
        <v>742</v>
      </c>
      <c r="AI380" s="91"/>
      <c r="AJ380" s="24"/>
      <c r="AK380" s="91"/>
      <c r="AL380" s="52">
        <v>0</v>
      </c>
      <c r="AM380" s="6">
        <v>0</v>
      </c>
      <c r="AN380" s="6">
        <v>0</v>
      </c>
      <c r="AO380" s="6">
        <v>0</v>
      </c>
      <c r="AP380" s="6">
        <v>0</v>
      </c>
      <c r="AQ380" s="14">
        <v>0</v>
      </c>
      <c r="AR380" s="37"/>
      <c r="AS380" s="133"/>
      <c r="AT380" s="34">
        <v>0</v>
      </c>
      <c r="AU380" s="34">
        <v>0</v>
      </c>
      <c r="AW380" s="137"/>
      <c r="BC380" s="34">
        <v>0</v>
      </c>
    </row>
    <row r="381" spans="1:55" s="16" customFormat="1" ht="76.5">
      <c r="A381" s="57" t="s">
        <v>252</v>
      </c>
      <c r="B381" s="25">
        <v>200712700</v>
      </c>
      <c r="C381" s="1" t="s">
        <v>1287</v>
      </c>
      <c r="D381" s="1" t="s">
        <v>1055</v>
      </c>
      <c r="E381" s="60" t="s">
        <v>206</v>
      </c>
      <c r="F381" s="36" t="s">
        <v>1356</v>
      </c>
      <c r="G381" s="1" t="s">
        <v>154</v>
      </c>
      <c r="H381" s="1" t="s">
        <v>1615</v>
      </c>
      <c r="I381" s="17" t="s">
        <v>1726</v>
      </c>
      <c r="J381" s="6">
        <v>325000</v>
      </c>
      <c r="K381" s="6">
        <v>489200</v>
      </c>
      <c r="L381" s="6">
        <v>332800</v>
      </c>
      <c r="M381" s="1" t="s">
        <v>2324</v>
      </c>
      <c r="N381" s="6">
        <v>0</v>
      </c>
      <c r="O381" s="9">
        <v>0</v>
      </c>
      <c r="P381" s="20">
        <v>1</v>
      </c>
      <c r="Q381" s="59" t="s">
        <v>2147</v>
      </c>
      <c r="R381" s="61">
        <v>0</v>
      </c>
      <c r="S381" s="63"/>
      <c r="T381" s="52">
        <v>260000</v>
      </c>
      <c r="U381" s="6">
        <v>391360</v>
      </c>
      <c r="V381" s="6">
        <v>266240</v>
      </c>
      <c r="W381" s="6">
        <v>0</v>
      </c>
      <c r="X381" s="6">
        <v>0</v>
      </c>
      <c r="Y381" s="14">
        <v>0</v>
      </c>
      <c r="Z381" s="63"/>
      <c r="AA381" s="52">
        <v>260000</v>
      </c>
      <c r="AB381" s="9">
        <v>0</v>
      </c>
      <c r="AC381" s="91"/>
      <c r="AD381" s="52">
        <v>391360</v>
      </c>
      <c r="AE381" s="6">
        <v>266240</v>
      </c>
      <c r="AF381" s="6">
        <v>0</v>
      </c>
      <c r="AG381" s="6">
        <v>0</v>
      </c>
      <c r="AH381" s="64" t="s">
        <v>2492</v>
      </c>
      <c r="AI381" s="91"/>
      <c r="AJ381" s="24"/>
      <c r="AK381" s="91"/>
      <c r="AL381" s="52">
        <v>0</v>
      </c>
      <c r="AM381" s="6">
        <v>0</v>
      </c>
      <c r="AN381" s="6">
        <v>0</v>
      </c>
      <c r="AO381" s="6">
        <v>0</v>
      </c>
      <c r="AP381" s="6">
        <v>0</v>
      </c>
      <c r="AQ381" s="14">
        <v>0</v>
      </c>
      <c r="AR381" s="37"/>
      <c r="AS381" s="133"/>
      <c r="AT381" s="34">
        <v>0</v>
      </c>
      <c r="AU381" s="34">
        <v>0</v>
      </c>
      <c r="AW381" s="137"/>
      <c r="BC381" s="34">
        <v>0</v>
      </c>
    </row>
    <row r="382" spans="1:55" s="16" customFormat="1" ht="38.25">
      <c r="A382" s="57" t="s">
        <v>252</v>
      </c>
      <c r="B382" s="25">
        <v>200712800</v>
      </c>
      <c r="C382" s="1" t="s">
        <v>1288</v>
      </c>
      <c r="D382" s="1" t="s">
        <v>1055</v>
      </c>
      <c r="E382" s="60" t="s">
        <v>206</v>
      </c>
      <c r="F382" s="36" t="s">
        <v>1356</v>
      </c>
      <c r="G382" s="1" t="s">
        <v>714</v>
      </c>
      <c r="H382" s="1" t="s">
        <v>1615</v>
      </c>
      <c r="I382" s="1" t="s">
        <v>897</v>
      </c>
      <c r="J382" s="6">
        <v>327000</v>
      </c>
      <c r="K382" s="6">
        <v>318600</v>
      </c>
      <c r="L382" s="6">
        <v>365600</v>
      </c>
      <c r="M382" s="1" t="s">
        <v>2328</v>
      </c>
      <c r="N382" s="6">
        <v>0</v>
      </c>
      <c r="O382" s="9">
        <v>0</v>
      </c>
      <c r="P382" s="20">
        <v>1</v>
      </c>
      <c r="Q382" s="59" t="s">
        <v>2260</v>
      </c>
      <c r="R382" s="61">
        <v>0</v>
      </c>
      <c r="S382" s="63"/>
      <c r="T382" s="52">
        <v>0</v>
      </c>
      <c r="U382" s="6">
        <v>0</v>
      </c>
      <c r="V382" s="6">
        <v>0</v>
      </c>
      <c r="W382" s="6">
        <v>0</v>
      </c>
      <c r="X382" s="6">
        <v>0</v>
      </c>
      <c r="Y382" s="14">
        <v>0</v>
      </c>
      <c r="Z382" s="63"/>
      <c r="AA382" s="54">
        <v>0</v>
      </c>
      <c r="AB382" s="9">
        <v>0</v>
      </c>
      <c r="AC382" s="91"/>
      <c r="AD382" s="52">
        <v>0</v>
      </c>
      <c r="AE382" s="6">
        <v>0</v>
      </c>
      <c r="AF382" s="6">
        <v>0</v>
      </c>
      <c r="AG382" s="6">
        <v>0</v>
      </c>
      <c r="AH382" s="64"/>
      <c r="AI382" s="91"/>
      <c r="AJ382" s="24"/>
      <c r="AK382" s="91"/>
      <c r="AL382" s="52">
        <v>0</v>
      </c>
      <c r="AM382" s="6">
        <v>0</v>
      </c>
      <c r="AN382" s="6">
        <v>0</v>
      </c>
      <c r="AO382" s="6">
        <v>0</v>
      </c>
      <c r="AP382" s="6">
        <v>0</v>
      </c>
      <c r="AQ382" s="14">
        <v>0</v>
      </c>
      <c r="AR382" s="37"/>
      <c r="AS382" s="133"/>
      <c r="AT382" s="34">
        <v>0</v>
      </c>
      <c r="AU382" s="34">
        <v>0</v>
      </c>
      <c r="AW382" s="137"/>
      <c r="BC382" s="34">
        <v>0</v>
      </c>
    </row>
    <row r="383" spans="1:55" s="16" customFormat="1" ht="140.25">
      <c r="A383" s="57" t="s">
        <v>252</v>
      </c>
      <c r="B383" s="25">
        <v>200725500</v>
      </c>
      <c r="C383" s="1" t="s">
        <v>458</v>
      </c>
      <c r="D383" s="1" t="s">
        <v>1055</v>
      </c>
      <c r="E383" s="60" t="s">
        <v>206</v>
      </c>
      <c r="F383" s="36" t="s">
        <v>1857</v>
      </c>
      <c r="G383" s="1" t="s">
        <v>1138</v>
      </c>
      <c r="H383" s="1" t="s">
        <v>1615</v>
      </c>
      <c r="I383" s="1" t="s">
        <v>897</v>
      </c>
      <c r="J383" s="6">
        <v>224487</v>
      </c>
      <c r="K383" s="6">
        <v>224487</v>
      </c>
      <c r="L383" s="6">
        <v>224486</v>
      </c>
      <c r="M383" s="1" t="s">
        <v>78</v>
      </c>
      <c r="N383" s="6">
        <v>0</v>
      </c>
      <c r="O383" s="9">
        <v>0</v>
      </c>
      <c r="P383" s="20">
        <v>1</v>
      </c>
      <c r="Q383" s="59" t="s">
        <v>2194</v>
      </c>
      <c r="R383" s="61">
        <v>0</v>
      </c>
      <c r="S383" s="63"/>
      <c r="T383" s="52">
        <v>0</v>
      </c>
      <c r="U383" s="6">
        <v>0</v>
      </c>
      <c r="V383" s="6">
        <v>0</v>
      </c>
      <c r="W383" s="6">
        <v>0</v>
      </c>
      <c r="X383" s="6">
        <v>0</v>
      </c>
      <c r="Y383" s="14">
        <v>0</v>
      </c>
      <c r="Z383" s="63"/>
      <c r="AA383" s="54">
        <v>0</v>
      </c>
      <c r="AB383" s="9">
        <v>0</v>
      </c>
      <c r="AC383" s="91"/>
      <c r="AD383" s="52">
        <v>0</v>
      </c>
      <c r="AE383" s="6">
        <v>0</v>
      </c>
      <c r="AF383" s="6">
        <v>0</v>
      </c>
      <c r="AG383" s="6">
        <v>0</v>
      </c>
      <c r="AH383" s="64" t="s">
        <v>2254</v>
      </c>
      <c r="AI383" s="91"/>
      <c r="AJ383" s="24"/>
      <c r="AK383" s="91"/>
      <c r="AL383" s="53">
        <v>0</v>
      </c>
      <c r="AM383" s="18">
        <v>0</v>
      </c>
      <c r="AN383" s="18">
        <v>0</v>
      </c>
      <c r="AO383" s="6">
        <v>0</v>
      </c>
      <c r="AP383" s="6">
        <v>0</v>
      </c>
      <c r="AQ383" s="14">
        <v>0</v>
      </c>
      <c r="AR383" s="37"/>
      <c r="AS383" s="133"/>
      <c r="AT383" s="34">
        <v>0</v>
      </c>
      <c r="AU383" s="34">
        <v>0</v>
      </c>
      <c r="AW383" s="137"/>
      <c r="BC383" s="34">
        <v>0</v>
      </c>
    </row>
    <row r="384" spans="1:55" s="16" customFormat="1" ht="38.25">
      <c r="A384" s="57" t="s">
        <v>252</v>
      </c>
      <c r="B384" s="25">
        <v>200731100</v>
      </c>
      <c r="C384" s="1" t="s">
        <v>472</v>
      </c>
      <c r="D384" s="1" t="s">
        <v>1055</v>
      </c>
      <c r="E384" s="60" t="s">
        <v>206</v>
      </c>
      <c r="F384" s="36" t="s">
        <v>1857</v>
      </c>
      <c r="G384" s="1" t="s">
        <v>491</v>
      </c>
      <c r="H384" s="1" t="s">
        <v>1615</v>
      </c>
      <c r="I384" s="1" t="s">
        <v>897</v>
      </c>
      <c r="J384" s="6">
        <v>10020800</v>
      </c>
      <c r="K384" s="6">
        <v>10400</v>
      </c>
      <c r="L384" s="6">
        <v>0</v>
      </c>
      <c r="M384" s="1" t="s">
        <v>1844</v>
      </c>
      <c r="N384" s="6">
        <v>0</v>
      </c>
      <c r="O384" s="9">
        <v>0</v>
      </c>
      <c r="P384" s="20">
        <v>1</v>
      </c>
      <c r="Q384" s="59" t="s">
        <v>2008</v>
      </c>
      <c r="R384" s="61">
        <v>0</v>
      </c>
      <c r="S384" s="63"/>
      <c r="T384" s="52">
        <v>0</v>
      </c>
      <c r="U384" s="6">
        <v>0</v>
      </c>
      <c r="V384" s="6">
        <v>0</v>
      </c>
      <c r="W384" s="6">
        <v>0</v>
      </c>
      <c r="X384" s="6">
        <v>0</v>
      </c>
      <c r="Y384" s="14">
        <v>0</v>
      </c>
      <c r="Z384" s="63"/>
      <c r="AA384" s="54">
        <v>0</v>
      </c>
      <c r="AB384" s="9">
        <v>0</v>
      </c>
      <c r="AC384" s="91"/>
      <c r="AD384" s="52">
        <v>0</v>
      </c>
      <c r="AE384" s="6">
        <v>0</v>
      </c>
      <c r="AF384" s="6">
        <v>0</v>
      </c>
      <c r="AG384" s="6">
        <v>0</v>
      </c>
      <c r="AH384" s="64" t="s">
        <v>742</v>
      </c>
      <c r="AI384" s="91"/>
      <c r="AJ384" s="24"/>
      <c r="AK384" s="91"/>
      <c r="AL384" s="52">
        <v>0</v>
      </c>
      <c r="AM384" s="6">
        <v>0</v>
      </c>
      <c r="AN384" s="6">
        <v>0</v>
      </c>
      <c r="AO384" s="6">
        <v>0</v>
      </c>
      <c r="AP384" s="6">
        <v>0</v>
      </c>
      <c r="AQ384" s="14">
        <v>0</v>
      </c>
      <c r="AR384" s="37"/>
      <c r="AS384" s="133"/>
      <c r="AT384" s="34">
        <v>0</v>
      </c>
      <c r="AU384" s="34">
        <v>0</v>
      </c>
      <c r="AW384" s="137"/>
      <c r="BC384" s="34">
        <v>0</v>
      </c>
    </row>
    <row r="385" spans="1:55" s="16" customFormat="1" ht="76.5">
      <c r="A385" s="57" t="s">
        <v>254</v>
      </c>
      <c r="B385" s="25">
        <v>198909600</v>
      </c>
      <c r="C385" s="1" t="s">
        <v>1671</v>
      </c>
      <c r="D385" s="1" t="s">
        <v>1672</v>
      </c>
      <c r="E385" s="60" t="s">
        <v>540</v>
      </c>
      <c r="F385" s="36" t="s">
        <v>1842</v>
      </c>
      <c r="G385" s="1" t="s">
        <v>345</v>
      </c>
      <c r="H385" s="1" t="s">
        <v>1615</v>
      </c>
      <c r="I385" s="1" t="s">
        <v>1858</v>
      </c>
      <c r="J385" s="6">
        <v>513210</v>
      </c>
      <c r="K385" s="6">
        <v>527980</v>
      </c>
      <c r="L385" s="6">
        <v>543280</v>
      </c>
      <c r="M385" s="1" t="s">
        <v>2324</v>
      </c>
      <c r="N385" s="6">
        <v>0</v>
      </c>
      <c r="O385" s="9">
        <v>460500</v>
      </c>
      <c r="P385" s="20">
        <v>2.3</v>
      </c>
      <c r="Q385" s="59" t="s">
        <v>2614</v>
      </c>
      <c r="R385" s="61">
        <v>460500</v>
      </c>
      <c r="S385" s="63"/>
      <c r="T385" s="52">
        <v>460500</v>
      </c>
      <c r="U385" s="6">
        <v>460500</v>
      </c>
      <c r="V385" s="6">
        <v>391425</v>
      </c>
      <c r="W385" s="6">
        <v>0</v>
      </c>
      <c r="X385" s="6">
        <v>0</v>
      </c>
      <c r="Y385" s="14">
        <v>0</v>
      </c>
      <c r="Z385" s="63"/>
      <c r="AA385" s="52">
        <v>460500</v>
      </c>
      <c r="AB385" s="9">
        <v>0</v>
      </c>
      <c r="AC385" s="91"/>
      <c r="AD385" s="52">
        <v>460500</v>
      </c>
      <c r="AE385" s="6">
        <v>391425</v>
      </c>
      <c r="AF385" s="6">
        <v>0</v>
      </c>
      <c r="AG385" s="6">
        <v>0</v>
      </c>
      <c r="AH385" s="64" t="s">
        <v>2043</v>
      </c>
      <c r="AI385" s="91"/>
      <c r="AJ385" s="24"/>
      <c r="AK385" s="91"/>
      <c r="AL385" s="52">
        <v>483525</v>
      </c>
      <c r="AM385" s="6">
        <v>483525</v>
      </c>
      <c r="AN385" s="6">
        <v>483525</v>
      </c>
      <c r="AO385" s="6">
        <v>0</v>
      </c>
      <c r="AP385" s="6">
        <v>0</v>
      </c>
      <c r="AQ385" s="14">
        <v>0</v>
      </c>
      <c r="AR385" s="37"/>
      <c r="AS385" s="133"/>
      <c r="AT385" s="34">
        <v>0</v>
      </c>
      <c r="AU385" s="34">
        <v>0</v>
      </c>
      <c r="AW385" s="137"/>
      <c r="BC385" s="34">
        <v>0</v>
      </c>
    </row>
    <row r="386" spans="1:55" s="16" customFormat="1" ht="76.5">
      <c r="A386" s="57" t="s">
        <v>254</v>
      </c>
      <c r="B386" s="25">
        <v>199302900</v>
      </c>
      <c r="C386" s="1" t="s">
        <v>316</v>
      </c>
      <c r="D386" s="1" t="s">
        <v>1672</v>
      </c>
      <c r="E386" s="60" t="s">
        <v>540</v>
      </c>
      <c r="F386" s="36" t="s">
        <v>1842</v>
      </c>
      <c r="G386" s="1" t="s">
        <v>320</v>
      </c>
      <c r="H386" s="1" t="s">
        <v>1615</v>
      </c>
      <c r="I386" s="1" t="s">
        <v>2133</v>
      </c>
      <c r="J386" s="6">
        <v>1688376</v>
      </c>
      <c r="K386" s="6">
        <v>1739026</v>
      </c>
      <c r="L386" s="6">
        <v>1791197</v>
      </c>
      <c r="M386" s="1" t="s">
        <v>2324</v>
      </c>
      <c r="N386" s="6">
        <v>0</v>
      </c>
      <c r="O386" s="9">
        <v>1884200</v>
      </c>
      <c r="P386" s="20">
        <v>1</v>
      </c>
      <c r="Q386" s="59" t="s">
        <v>2032</v>
      </c>
      <c r="R386" s="61">
        <v>1884200</v>
      </c>
      <c r="S386" s="63"/>
      <c r="T386" s="52">
        <v>1688376</v>
      </c>
      <c r="U386" s="6">
        <v>1739026</v>
      </c>
      <c r="V386" s="6">
        <v>1791197</v>
      </c>
      <c r="W386" s="6">
        <v>0</v>
      </c>
      <c r="X386" s="6">
        <v>0</v>
      </c>
      <c r="Y386" s="14">
        <v>0</v>
      </c>
      <c r="Z386" s="63"/>
      <c r="AA386" s="52">
        <v>1688376</v>
      </c>
      <c r="AB386" s="9">
        <v>0</v>
      </c>
      <c r="AC386" s="91"/>
      <c r="AD386" s="52">
        <v>1739026</v>
      </c>
      <c r="AE386" s="6">
        <v>1791197</v>
      </c>
      <c r="AF386" s="6">
        <v>0</v>
      </c>
      <c r="AG386" s="6">
        <v>0</v>
      </c>
      <c r="AH386" s="64" t="s">
        <v>1042</v>
      </c>
      <c r="AI386" s="91"/>
      <c r="AJ386" s="24"/>
      <c r="AK386" s="91"/>
      <c r="AL386" s="52">
        <v>1688376</v>
      </c>
      <c r="AM386" s="6">
        <v>1739026</v>
      </c>
      <c r="AN386" s="6">
        <v>1791197</v>
      </c>
      <c r="AO386" s="6">
        <v>0</v>
      </c>
      <c r="AP386" s="6">
        <v>0</v>
      </c>
      <c r="AQ386" s="14">
        <v>0</v>
      </c>
      <c r="AR386" s="37"/>
      <c r="AS386" s="133"/>
      <c r="AT386" s="34">
        <v>0</v>
      </c>
      <c r="AU386" s="34">
        <v>0</v>
      </c>
      <c r="AW386" s="137"/>
      <c r="BC386" s="34">
        <v>0</v>
      </c>
    </row>
    <row r="387" spans="1:55" s="16" customFormat="1" ht="89.25">
      <c r="A387" s="57" t="s">
        <v>254</v>
      </c>
      <c r="B387" s="25">
        <v>200304100</v>
      </c>
      <c r="C387" s="1" t="s">
        <v>2082</v>
      </c>
      <c r="D387" s="1" t="s">
        <v>1672</v>
      </c>
      <c r="E387" s="60" t="s">
        <v>540</v>
      </c>
      <c r="F387" s="36" t="s">
        <v>1842</v>
      </c>
      <c r="G387" s="1" t="s">
        <v>420</v>
      </c>
      <c r="H387" s="1" t="s">
        <v>1615</v>
      </c>
      <c r="I387" s="1" t="s">
        <v>2326</v>
      </c>
      <c r="J387" s="6">
        <v>1328500</v>
      </c>
      <c r="K387" s="6">
        <v>1346306</v>
      </c>
      <c r="L387" s="6">
        <v>1364645</v>
      </c>
      <c r="M387" s="1" t="s">
        <v>2324</v>
      </c>
      <c r="N387" s="40">
        <v>0</v>
      </c>
      <c r="O387" s="9">
        <v>1200000</v>
      </c>
      <c r="P387" s="20">
        <v>1</v>
      </c>
      <c r="Q387" s="59" t="s">
        <v>1738</v>
      </c>
      <c r="R387" s="61">
        <v>1200000</v>
      </c>
      <c r="S387" s="63"/>
      <c r="T387" s="52">
        <v>1328500</v>
      </c>
      <c r="U387" s="6">
        <v>1328500</v>
      </c>
      <c r="V387" s="6">
        <v>1328500</v>
      </c>
      <c r="W387" s="6">
        <v>0</v>
      </c>
      <c r="X387" s="6">
        <v>0</v>
      </c>
      <c r="Y387" s="14">
        <v>0</v>
      </c>
      <c r="Z387" s="63"/>
      <c r="AA387" s="52">
        <v>1328500</v>
      </c>
      <c r="AB387" s="9">
        <v>0</v>
      </c>
      <c r="AC387" s="91"/>
      <c r="AD387" s="52">
        <v>1328500</v>
      </c>
      <c r="AE387" s="6">
        <v>1328500</v>
      </c>
      <c r="AF387" s="6">
        <v>0</v>
      </c>
      <c r="AG387" s="6">
        <v>0</v>
      </c>
      <c r="AH387" s="64" t="s">
        <v>2043</v>
      </c>
      <c r="AI387" s="91"/>
      <c r="AJ387" s="24"/>
      <c r="AK387" s="91"/>
      <c r="AL387" s="52">
        <v>979817</v>
      </c>
      <c r="AM387" s="6">
        <v>979817</v>
      </c>
      <c r="AN387" s="6">
        <v>979817</v>
      </c>
      <c r="AO387" s="6">
        <v>0</v>
      </c>
      <c r="AP387" s="6">
        <v>0</v>
      </c>
      <c r="AQ387" s="14">
        <v>0</v>
      </c>
      <c r="AR387" s="37"/>
      <c r="AS387" s="133"/>
      <c r="AT387" s="34">
        <v>0</v>
      </c>
      <c r="AU387" s="34">
        <v>0</v>
      </c>
      <c r="AW387" s="137"/>
      <c r="BC387" s="34">
        <v>0</v>
      </c>
    </row>
    <row r="388" spans="1:55" s="16" customFormat="1" ht="127.5">
      <c r="A388" s="57" t="s">
        <v>255</v>
      </c>
      <c r="B388" s="25">
        <v>200700900</v>
      </c>
      <c r="C388" s="1" t="s">
        <v>1039</v>
      </c>
      <c r="D388" s="1" t="s">
        <v>1672</v>
      </c>
      <c r="E388" s="60" t="s">
        <v>540</v>
      </c>
      <c r="F388" s="36" t="s">
        <v>1842</v>
      </c>
      <c r="G388" s="1" t="s">
        <v>587</v>
      </c>
      <c r="H388" s="1" t="s">
        <v>1615</v>
      </c>
      <c r="I388" s="1" t="s">
        <v>897</v>
      </c>
      <c r="J388" s="6">
        <v>102930</v>
      </c>
      <c r="K388" s="6">
        <v>52930</v>
      </c>
      <c r="L388" s="6">
        <v>29273</v>
      </c>
      <c r="M388" s="1" t="s">
        <v>1618</v>
      </c>
      <c r="N388" s="40">
        <v>0</v>
      </c>
      <c r="O388" s="47">
        <v>0</v>
      </c>
      <c r="P388" s="20">
        <v>2.3</v>
      </c>
      <c r="Q388" s="59" t="s">
        <v>1791</v>
      </c>
      <c r="R388" s="61">
        <v>0</v>
      </c>
      <c r="S388" s="63"/>
      <c r="T388" s="52">
        <v>0</v>
      </c>
      <c r="U388" s="6">
        <v>0</v>
      </c>
      <c r="V388" s="6">
        <v>0</v>
      </c>
      <c r="W388" s="6">
        <v>0</v>
      </c>
      <c r="X388" s="6">
        <v>0</v>
      </c>
      <c r="Y388" s="14">
        <v>0</v>
      </c>
      <c r="Z388" s="63"/>
      <c r="AA388" s="54">
        <v>0</v>
      </c>
      <c r="AB388" s="9">
        <v>0</v>
      </c>
      <c r="AC388" s="91"/>
      <c r="AD388" s="52">
        <v>0</v>
      </c>
      <c r="AE388" s="6">
        <v>0</v>
      </c>
      <c r="AF388" s="6">
        <v>0</v>
      </c>
      <c r="AG388" s="6">
        <v>0</v>
      </c>
      <c r="AH388" s="64" t="s">
        <v>742</v>
      </c>
      <c r="AI388" s="91"/>
      <c r="AJ388" s="24"/>
      <c r="AK388" s="91"/>
      <c r="AL388" s="52">
        <v>0</v>
      </c>
      <c r="AM388" s="6">
        <v>0</v>
      </c>
      <c r="AN388" s="6">
        <v>0</v>
      </c>
      <c r="AO388" s="6">
        <v>0</v>
      </c>
      <c r="AP388" s="6">
        <v>0</v>
      </c>
      <c r="AQ388" s="14">
        <v>0</v>
      </c>
      <c r="AR388" s="37"/>
      <c r="AS388" s="133"/>
      <c r="AT388" s="34">
        <v>0</v>
      </c>
      <c r="AU388" s="34">
        <v>0</v>
      </c>
      <c r="AW388" s="137"/>
      <c r="BC388" s="34">
        <v>0</v>
      </c>
    </row>
    <row r="389" spans="1:55" s="16" customFormat="1" ht="76.5">
      <c r="A389" s="57" t="s">
        <v>254</v>
      </c>
      <c r="B389" s="25">
        <v>200703100</v>
      </c>
      <c r="C389" s="1" t="s">
        <v>1642</v>
      </c>
      <c r="D389" s="1" t="s">
        <v>1672</v>
      </c>
      <c r="E389" s="60" t="s">
        <v>2504</v>
      </c>
      <c r="F389" s="36" t="s">
        <v>1838</v>
      </c>
      <c r="G389" s="1" t="s">
        <v>372</v>
      </c>
      <c r="H389" s="1" t="s">
        <v>1615</v>
      </c>
      <c r="I389" s="1" t="s">
        <v>897</v>
      </c>
      <c r="J389" s="6">
        <v>226116</v>
      </c>
      <c r="K389" s="6">
        <v>296840</v>
      </c>
      <c r="L389" s="6">
        <v>234464</v>
      </c>
      <c r="M389" s="1" t="s">
        <v>1844</v>
      </c>
      <c r="N389" s="40">
        <v>0</v>
      </c>
      <c r="O389" s="47">
        <v>0</v>
      </c>
      <c r="P389" s="20">
        <v>2.2</v>
      </c>
      <c r="Q389" s="59" t="s">
        <v>2236</v>
      </c>
      <c r="R389" s="61">
        <v>0</v>
      </c>
      <c r="S389" s="63"/>
      <c r="T389" s="52">
        <v>0</v>
      </c>
      <c r="U389" s="6">
        <v>0</v>
      </c>
      <c r="V389" s="6">
        <v>0</v>
      </c>
      <c r="W389" s="6">
        <v>0</v>
      </c>
      <c r="X389" s="6">
        <v>0</v>
      </c>
      <c r="Y389" s="14">
        <v>0</v>
      </c>
      <c r="Z389" s="63"/>
      <c r="AA389" s="54">
        <v>0</v>
      </c>
      <c r="AB389" s="9">
        <v>0</v>
      </c>
      <c r="AC389" s="91"/>
      <c r="AD389" s="52">
        <v>0</v>
      </c>
      <c r="AE389" s="6">
        <v>0</v>
      </c>
      <c r="AF389" s="6">
        <v>0</v>
      </c>
      <c r="AG389" s="6">
        <v>0</v>
      </c>
      <c r="AH389" s="64" t="s">
        <v>742</v>
      </c>
      <c r="AI389" s="91"/>
      <c r="AJ389" s="24"/>
      <c r="AK389" s="91"/>
      <c r="AL389" s="52">
        <v>0</v>
      </c>
      <c r="AM389" s="6">
        <v>0</v>
      </c>
      <c r="AN389" s="6">
        <v>0</v>
      </c>
      <c r="AO389" s="6">
        <v>0</v>
      </c>
      <c r="AP389" s="6">
        <v>0</v>
      </c>
      <c r="AQ389" s="14">
        <v>0</v>
      </c>
      <c r="AR389" s="37"/>
      <c r="AS389" s="133"/>
      <c r="AT389" s="34">
        <v>0</v>
      </c>
      <c r="AU389" s="34">
        <v>0</v>
      </c>
      <c r="AW389" s="137"/>
      <c r="BC389" s="34">
        <v>0</v>
      </c>
    </row>
    <row r="390" spans="1:55" s="16" customFormat="1" ht="76.5">
      <c r="A390" s="57" t="s">
        <v>254</v>
      </c>
      <c r="B390" s="25">
        <v>200717700</v>
      </c>
      <c r="C390" s="1" t="s">
        <v>681</v>
      </c>
      <c r="D390" s="1" t="s">
        <v>1672</v>
      </c>
      <c r="E390" s="60" t="s">
        <v>540</v>
      </c>
      <c r="F390" s="36" t="s">
        <v>1842</v>
      </c>
      <c r="G390" s="1" t="s">
        <v>497</v>
      </c>
      <c r="H390" s="1" t="s">
        <v>1615</v>
      </c>
      <c r="I390" s="1" t="s">
        <v>897</v>
      </c>
      <c r="J390" s="6">
        <v>285438</v>
      </c>
      <c r="K390" s="6">
        <v>309678</v>
      </c>
      <c r="L390" s="6">
        <v>318997</v>
      </c>
      <c r="M390" s="1" t="s">
        <v>2328</v>
      </c>
      <c r="N390" s="40">
        <v>0</v>
      </c>
      <c r="O390" s="47">
        <v>0</v>
      </c>
      <c r="P390" s="20">
        <v>2.3</v>
      </c>
      <c r="Q390" s="59" t="s">
        <v>1708</v>
      </c>
      <c r="R390" s="61">
        <v>0</v>
      </c>
      <c r="S390" s="63"/>
      <c r="T390" s="52">
        <v>0</v>
      </c>
      <c r="U390" s="6">
        <v>0</v>
      </c>
      <c r="V390" s="6">
        <v>0</v>
      </c>
      <c r="W390" s="6">
        <v>0</v>
      </c>
      <c r="X390" s="6">
        <v>0</v>
      </c>
      <c r="Y390" s="14">
        <v>0</v>
      </c>
      <c r="Z390" s="63"/>
      <c r="AA390" s="54">
        <v>0</v>
      </c>
      <c r="AB390" s="9">
        <v>0</v>
      </c>
      <c r="AC390" s="91"/>
      <c r="AD390" s="52">
        <v>0</v>
      </c>
      <c r="AE390" s="6">
        <v>0</v>
      </c>
      <c r="AF390" s="6">
        <v>0</v>
      </c>
      <c r="AG390" s="6">
        <v>0</v>
      </c>
      <c r="AH390" s="64" t="s">
        <v>742</v>
      </c>
      <c r="AI390" s="91"/>
      <c r="AJ390" s="24"/>
      <c r="AK390" s="91"/>
      <c r="AL390" s="52">
        <v>0</v>
      </c>
      <c r="AM390" s="6">
        <v>0</v>
      </c>
      <c r="AN390" s="6">
        <v>0</v>
      </c>
      <c r="AO390" s="6">
        <v>0</v>
      </c>
      <c r="AP390" s="6">
        <v>0</v>
      </c>
      <c r="AQ390" s="14">
        <v>0</v>
      </c>
      <c r="AR390" s="37"/>
      <c r="AS390" s="133"/>
      <c r="AT390" s="34">
        <v>0</v>
      </c>
      <c r="AU390" s="34">
        <v>0</v>
      </c>
      <c r="AW390" s="137"/>
      <c r="BC390" s="34">
        <v>0</v>
      </c>
    </row>
    <row r="391" spans="1:55" s="16" customFormat="1" ht="76.5">
      <c r="A391" s="57" t="s">
        <v>254</v>
      </c>
      <c r="B391" s="25">
        <v>200719700</v>
      </c>
      <c r="C391" s="1" t="s">
        <v>2329</v>
      </c>
      <c r="D391" s="1" t="s">
        <v>1672</v>
      </c>
      <c r="E391" s="60" t="s">
        <v>540</v>
      </c>
      <c r="F391" s="36" t="s">
        <v>1842</v>
      </c>
      <c r="G391" s="1" t="s">
        <v>756</v>
      </c>
      <c r="H391" s="1" t="s">
        <v>1615</v>
      </c>
      <c r="I391" s="1" t="s">
        <v>897</v>
      </c>
      <c r="J391" s="6">
        <v>336400</v>
      </c>
      <c r="K391" s="6">
        <v>354000</v>
      </c>
      <c r="L391" s="6">
        <v>366000</v>
      </c>
      <c r="M391" s="1" t="s">
        <v>2328</v>
      </c>
      <c r="N391" s="40">
        <v>0</v>
      </c>
      <c r="O391" s="47">
        <v>0</v>
      </c>
      <c r="P391" s="20">
        <v>3</v>
      </c>
      <c r="Q391" s="59" t="s">
        <v>873</v>
      </c>
      <c r="R391" s="61">
        <v>0</v>
      </c>
      <c r="S391" s="63"/>
      <c r="T391" s="52">
        <v>0</v>
      </c>
      <c r="U391" s="6">
        <v>0</v>
      </c>
      <c r="V391" s="6">
        <v>0</v>
      </c>
      <c r="W391" s="6">
        <v>0</v>
      </c>
      <c r="X391" s="6">
        <v>0</v>
      </c>
      <c r="Y391" s="14">
        <v>0</v>
      </c>
      <c r="Z391" s="63"/>
      <c r="AA391" s="54">
        <v>0</v>
      </c>
      <c r="AB391" s="9">
        <v>0</v>
      </c>
      <c r="AC391" s="91"/>
      <c r="AD391" s="52">
        <v>0</v>
      </c>
      <c r="AE391" s="6">
        <v>0</v>
      </c>
      <c r="AF391" s="6">
        <v>0</v>
      </c>
      <c r="AG391" s="6">
        <v>0</v>
      </c>
      <c r="AH391" s="64" t="s">
        <v>2253</v>
      </c>
      <c r="AI391" s="91"/>
      <c r="AJ391" s="24"/>
      <c r="AK391" s="91"/>
      <c r="AL391" s="52">
        <v>0</v>
      </c>
      <c r="AM391" s="6">
        <v>0</v>
      </c>
      <c r="AN391" s="6">
        <v>0</v>
      </c>
      <c r="AO391" s="6">
        <v>0</v>
      </c>
      <c r="AP391" s="6">
        <v>0</v>
      </c>
      <c r="AQ391" s="14">
        <v>0</v>
      </c>
      <c r="AR391" s="37"/>
      <c r="AS391" s="133"/>
      <c r="AT391" s="34">
        <v>0</v>
      </c>
      <c r="AU391" s="34">
        <v>0</v>
      </c>
      <c r="AW391" s="137"/>
      <c r="BC391" s="34">
        <v>0</v>
      </c>
    </row>
    <row r="392" spans="1:55" s="16" customFormat="1" ht="89.25">
      <c r="A392" s="57" t="s">
        <v>254</v>
      </c>
      <c r="B392" s="25">
        <v>200729400</v>
      </c>
      <c r="C392" s="1" t="s">
        <v>431</v>
      </c>
      <c r="D392" s="1" t="s">
        <v>1672</v>
      </c>
      <c r="E392" s="60" t="s">
        <v>540</v>
      </c>
      <c r="F392" s="36" t="s">
        <v>1842</v>
      </c>
      <c r="G392" s="1" t="s">
        <v>723</v>
      </c>
      <c r="H392" s="1" t="s">
        <v>1615</v>
      </c>
      <c r="I392" s="1" t="s">
        <v>897</v>
      </c>
      <c r="J392" s="6">
        <v>223694</v>
      </c>
      <c r="K392" s="6">
        <v>238875</v>
      </c>
      <c r="L392" s="6">
        <v>251359</v>
      </c>
      <c r="M392" s="1" t="s">
        <v>2324</v>
      </c>
      <c r="N392" s="40">
        <v>0</v>
      </c>
      <c r="O392" s="47">
        <v>0</v>
      </c>
      <c r="P392" s="20">
        <v>3</v>
      </c>
      <c r="Q392" s="59" t="s">
        <v>2111</v>
      </c>
      <c r="R392" s="61">
        <v>0</v>
      </c>
      <c r="S392" s="63"/>
      <c r="T392" s="52">
        <v>0</v>
      </c>
      <c r="U392" s="6">
        <v>0</v>
      </c>
      <c r="V392" s="6">
        <v>0</v>
      </c>
      <c r="W392" s="6">
        <v>0</v>
      </c>
      <c r="X392" s="6">
        <v>0</v>
      </c>
      <c r="Y392" s="14">
        <v>0</v>
      </c>
      <c r="Z392" s="63"/>
      <c r="AA392" s="54">
        <v>0</v>
      </c>
      <c r="AB392" s="9">
        <v>0</v>
      </c>
      <c r="AC392" s="91"/>
      <c r="AD392" s="52">
        <v>0</v>
      </c>
      <c r="AE392" s="6">
        <v>0</v>
      </c>
      <c r="AF392" s="6">
        <v>0</v>
      </c>
      <c r="AG392" s="6">
        <v>0</v>
      </c>
      <c r="AH392" s="64" t="s">
        <v>2253</v>
      </c>
      <c r="AI392" s="91"/>
      <c r="AJ392" s="24"/>
      <c r="AK392" s="91"/>
      <c r="AL392" s="52">
        <v>0</v>
      </c>
      <c r="AM392" s="6">
        <v>0</v>
      </c>
      <c r="AN392" s="6">
        <v>0</v>
      </c>
      <c r="AO392" s="6">
        <v>0</v>
      </c>
      <c r="AP392" s="6">
        <v>0</v>
      </c>
      <c r="AQ392" s="14">
        <v>0</v>
      </c>
      <c r="AR392" s="37"/>
      <c r="AS392" s="133"/>
      <c r="AT392" s="34">
        <v>0</v>
      </c>
      <c r="AU392" s="34">
        <v>0</v>
      </c>
      <c r="AW392" s="137"/>
      <c r="BC392" s="34">
        <v>0</v>
      </c>
    </row>
    <row r="393" spans="1:55" s="16" customFormat="1" ht="51">
      <c r="A393" s="57" t="s">
        <v>254</v>
      </c>
      <c r="B393" s="25">
        <v>200733500</v>
      </c>
      <c r="C393" s="1" t="s">
        <v>442</v>
      </c>
      <c r="D393" s="1" t="s">
        <v>1672</v>
      </c>
      <c r="E393" s="60" t="s">
        <v>540</v>
      </c>
      <c r="F393" s="36" t="s">
        <v>1861</v>
      </c>
      <c r="G393" s="1" t="s">
        <v>625</v>
      </c>
      <c r="H393" s="1" t="s">
        <v>1615</v>
      </c>
      <c r="I393" s="1" t="s">
        <v>897</v>
      </c>
      <c r="J393" s="6">
        <v>395168</v>
      </c>
      <c r="K393" s="6">
        <v>420483</v>
      </c>
      <c r="L393" s="6">
        <v>426565</v>
      </c>
      <c r="M393" s="1" t="s">
        <v>1844</v>
      </c>
      <c r="N393" s="40">
        <v>0</v>
      </c>
      <c r="O393" s="47">
        <v>0</v>
      </c>
      <c r="P393" s="20">
        <v>3</v>
      </c>
      <c r="Q393" s="59" t="s">
        <v>2117</v>
      </c>
      <c r="R393" s="61">
        <v>0</v>
      </c>
      <c r="S393" s="63"/>
      <c r="T393" s="52">
        <v>0</v>
      </c>
      <c r="U393" s="6">
        <v>0</v>
      </c>
      <c r="V393" s="6">
        <v>0</v>
      </c>
      <c r="W393" s="6">
        <v>0</v>
      </c>
      <c r="X393" s="6">
        <v>0</v>
      </c>
      <c r="Y393" s="14">
        <v>0</v>
      </c>
      <c r="Z393" s="63"/>
      <c r="AA393" s="54">
        <v>0</v>
      </c>
      <c r="AB393" s="9">
        <v>0</v>
      </c>
      <c r="AC393" s="91"/>
      <c r="AD393" s="52">
        <v>0</v>
      </c>
      <c r="AE393" s="6">
        <v>0</v>
      </c>
      <c r="AF393" s="6">
        <v>0</v>
      </c>
      <c r="AG393" s="6">
        <v>0</v>
      </c>
      <c r="AH393" s="64" t="s">
        <v>2253</v>
      </c>
      <c r="AI393" s="91"/>
      <c r="AJ393" s="24"/>
      <c r="AK393" s="91"/>
      <c r="AL393" s="52">
        <v>0</v>
      </c>
      <c r="AM393" s="6">
        <v>0</v>
      </c>
      <c r="AN393" s="6">
        <v>0</v>
      </c>
      <c r="AO393" s="6">
        <v>0</v>
      </c>
      <c r="AP393" s="6">
        <v>0</v>
      </c>
      <c r="AQ393" s="14">
        <v>0</v>
      </c>
      <c r="AR393" s="37"/>
      <c r="AS393" s="133"/>
      <c r="AT393" s="34">
        <v>0</v>
      </c>
      <c r="AU393" s="34">
        <v>0</v>
      </c>
      <c r="AW393" s="137"/>
      <c r="BC393" s="34">
        <v>0</v>
      </c>
    </row>
    <row r="394" spans="1:55" s="16" customFormat="1" ht="51">
      <c r="A394" s="57" t="s">
        <v>137</v>
      </c>
      <c r="B394" s="25">
        <v>199600500</v>
      </c>
      <c r="C394" s="17" t="s">
        <v>1243</v>
      </c>
      <c r="D394" s="17" t="s">
        <v>1244</v>
      </c>
      <c r="E394" s="30" t="s">
        <v>540</v>
      </c>
      <c r="F394" s="43" t="s">
        <v>1842</v>
      </c>
      <c r="G394" s="17" t="s">
        <v>1452</v>
      </c>
      <c r="H394" s="17" t="s">
        <v>1851</v>
      </c>
      <c r="I394" s="17" t="s">
        <v>1373</v>
      </c>
      <c r="J394" s="6">
        <v>566718</v>
      </c>
      <c r="K394" s="6">
        <v>583945</v>
      </c>
      <c r="L394" s="6">
        <v>601703</v>
      </c>
      <c r="M394" s="1" t="e">
        <v>#N/A</v>
      </c>
      <c r="N394" s="6">
        <v>0</v>
      </c>
      <c r="O394" s="9">
        <v>550000</v>
      </c>
      <c r="P394" s="20">
        <v>1</v>
      </c>
      <c r="Q394" s="59" t="s">
        <v>1245</v>
      </c>
      <c r="R394" s="61">
        <v>550000</v>
      </c>
      <c r="S394" s="63"/>
      <c r="T394" s="52">
        <v>550000</v>
      </c>
      <c r="U394" s="6">
        <v>550000</v>
      </c>
      <c r="V394" s="6">
        <v>550000</v>
      </c>
      <c r="W394" s="6">
        <v>0</v>
      </c>
      <c r="X394" s="6">
        <v>0</v>
      </c>
      <c r="Y394" s="14">
        <v>0</v>
      </c>
      <c r="Z394" s="63"/>
      <c r="AA394" s="52">
        <v>550000</v>
      </c>
      <c r="AB394" s="9">
        <v>0</v>
      </c>
      <c r="AC394" s="91"/>
      <c r="AD394" s="52">
        <v>550000</v>
      </c>
      <c r="AE394" s="6">
        <v>550000</v>
      </c>
      <c r="AF394" s="6">
        <v>0</v>
      </c>
      <c r="AG394" s="6">
        <v>0</v>
      </c>
      <c r="AH394" s="64"/>
      <c r="AI394" s="91"/>
      <c r="AJ394" s="24"/>
      <c r="AK394" s="91"/>
      <c r="AL394" s="52">
        <v>550000</v>
      </c>
      <c r="AM394" s="6">
        <v>550000</v>
      </c>
      <c r="AN394" s="6">
        <v>550000</v>
      </c>
      <c r="AO394" s="6">
        <v>0</v>
      </c>
      <c r="AP394" s="6">
        <v>0</v>
      </c>
      <c r="AQ394" s="14">
        <v>0</v>
      </c>
      <c r="AR394" s="37" t="s">
        <v>1246</v>
      </c>
      <c r="AS394" s="133"/>
      <c r="AT394" s="34">
        <v>0</v>
      </c>
      <c r="AU394" s="34">
        <v>0</v>
      </c>
      <c r="AW394" s="137"/>
      <c r="BC394" s="34">
        <v>0</v>
      </c>
    </row>
    <row r="395" spans="1:55" s="16" customFormat="1" ht="25.5">
      <c r="A395" s="57" t="s">
        <v>137</v>
      </c>
      <c r="B395" s="25">
        <v>199702300</v>
      </c>
      <c r="C395" s="17" t="s">
        <v>1247</v>
      </c>
      <c r="D395" s="17" t="s">
        <v>1244</v>
      </c>
      <c r="E395" s="30" t="s">
        <v>540</v>
      </c>
      <c r="F395" s="43" t="s">
        <v>1842</v>
      </c>
      <c r="G395" s="17">
        <v>0</v>
      </c>
      <c r="H395" s="17" t="s">
        <v>1851</v>
      </c>
      <c r="I395" s="17" t="s">
        <v>1862</v>
      </c>
      <c r="J395" s="6">
        <v>0</v>
      </c>
      <c r="K395" s="6">
        <v>0</v>
      </c>
      <c r="L395" s="6">
        <v>0</v>
      </c>
      <c r="M395" s="1" t="e">
        <v>#N/A</v>
      </c>
      <c r="N395" s="6" t="e">
        <v>#N/A</v>
      </c>
      <c r="O395" s="9" t="e">
        <v>#N/A</v>
      </c>
      <c r="P395" s="20">
        <v>1</v>
      </c>
      <c r="Q395" s="59">
        <v>0</v>
      </c>
      <c r="R395" s="61">
        <v>0</v>
      </c>
      <c r="S395" s="63"/>
      <c r="T395" s="52">
        <v>358045</v>
      </c>
      <c r="U395" s="6">
        <v>500000</v>
      </c>
      <c r="V395" s="6">
        <v>500000</v>
      </c>
      <c r="W395" s="6">
        <v>0</v>
      </c>
      <c r="X395" s="6">
        <v>0</v>
      </c>
      <c r="Y395" s="14">
        <v>0</v>
      </c>
      <c r="Z395" s="63"/>
      <c r="AA395" s="52">
        <v>358045</v>
      </c>
      <c r="AB395" s="9">
        <v>0</v>
      </c>
      <c r="AC395" s="91"/>
      <c r="AD395" s="52">
        <v>500000</v>
      </c>
      <c r="AE395" s="6">
        <v>500000</v>
      </c>
      <c r="AF395" s="6">
        <v>0</v>
      </c>
      <c r="AG395" s="6">
        <v>0</v>
      </c>
      <c r="AH395" s="64" t="s">
        <v>2483</v>
      </c>
      <c r="AI395" s="91"/>
      <c r="AJ395" s="24"/>
      <c r="AK395" s="91"/>
      <c r="AL395" s="52">
        <v>500000</v>
      </c>
      <c r="AM395" s="6">
        <v>500000</v>
      </c>
      <c r="AN395" s="6">
        <v>500000</v>
      </c>
      <c r="AO395" s="6">
        <v>0</v>
      </c>
      <c r="AP395" s="6">
        <v>0</v>
      </c>
      <c r="AQ395" s="14">
        <v>0</v>
      </c>
      <c r="AR395" s="37" t="s">
        <v>1216</v>
      </c>
      <c r="AS395" s="133"/>
      <c r="AT395" s="34">
        <v>0</v>
      </c>
      <c r="AU395" s="34">
        <v>0</v>
      </c>
      <c r="AW395" s="137"/>
      <c r="BC395" s="34">
        <v>0</v>
      </c>
    </row>
    <row r="396" spans="1:55" s="16" customFormat="1" ht="38.25">
      <c r="A396" s="57" t="s">
        <v>254</v>
      </c>
      <c r="B396" s="25">
        <v>200733600</v>
      </c>
      <c r="C396" s="1" t="s">
        <v>443</v>
      </c>
      <c r="D396" s="1" t="s">
        <v>444</v>
      </c>
      <c r="E396" s="60" t="s">
        <v>540</v>
      </c>
      <c r="F396" s="36" t="s">
        <v>1842</v>
      </c>
      <c r="G396" s="1" t="s">
        <v>581</v>
      </c>
      <c r="H396" s="1" t="s">
        <v>1615</v>
      </c>
      <c r="I396" s="1" t="s">
        <v>897</v>
      </c>
      <c r="J396" s="6">
        <v>129646</v>
      </c>
      <c r="K396" s="6">
        <v>164968</v>
      </c>
      <c r="L396" s="6">
        <v>188194</v>
      </c>
      <c r="M396" s="1" t="s">
        <v>2324</v>
      </c>
      <c r="N396" s="40">
        <v>0</v>
      </c>
      <c r="O396" s="47">
        <v>0</v>
      </c>
      <c r="P396" s="20">
        <v>1</v>
      </c>
      <c r="Q396" s="59" t="s">
        <v>2211</v>
      </c>
      <c r="R396" s="61">
        <v>0</v>
      </c>
      <c r="S396" s="63"/>
      <c r="T396" s="52">
        <v>0</v>
      </c>
      <c r="U396" s="6">
        <v>0</v>
      </c>
      <c r="V396" s="6">
        <v>0</v>
      </c>
      <c r="W396" s="6">
        <v>0</v>
      </c>
      <c r="X396" s="6">
        <v>0</v>
      </c>
      <c r="Y396" s="14">
        <v>0</v>
      </c>
      <c r="Z396" s="63"/>
      <c r="AA396" s="54">
        <v>0</v>
      </c>
      <c r="AB396" s="9">
        <v>0</v>
      </c>
      <c r="AC396" s="91"/>
      <c r="AD396" s="52">
        <v>0</v>
      </c>
      <c r="AE396" s="6">
        <v>0</v>
      </c>
      <c r="AF396" s="6">
        <v>0</v>
      </c>
      <c r="AG396" s="6">
        <v>0</v>
      </c>
      <c r="AH396" s="64" t="s">
        <v>742</v>
      </c>
      <c r="AI396" s="91"/>
      <c r="AJ396" s="24"/>
      <c r="AK396" s="91"/>
      <c r="AL396" s="52">
        <v>0</v>
      </c>
      <c r="AM396" s="6">
        <v>0</v>
      </c>
      <c r="AN396" s="6">
        <v>0</v>
      </c>
      <c r="AO396" s="6">
        <v>0</v>
      </c>
      <c r="AP396" s="6">
        <v>0</v>
      </c>
      <c r="AQ396" s="14">
        <v>0</v>
      </c>
      <c r="AR396" s="37"/>
      <c r="AS396" s="133"/>
      <c r="AT396" s="34">
        <v>0</v>
      </c>
      <c r="AU396" s="34">
        <v>0</v>
      </c>
      <c r="AW396" s="137"/>
      <c r="BC396" s="34">
        <v>0</v>
      </c>
    </row>
    <row r="397" spans="1:55" s="16" customFormat="1" ht="38.25">
      <c r="A397" s="57" t="s">
        <v>252</v>
      </c>
      <c r="B397" s="25">
        <v>200728200</v>
      </c>
      <c r="C397" s="1" t="s">
        <v>467</v>
      </c>
      <c r="D397" s="1" t="s">
        <v>468</v>
      </c>
      <c r="E397" s="60" t="s">
        <v>520</v>
      </c>
      <c r="F397" s="36" t="s">
        <v>1312</v>
      </c>
      <c r="G397" s="1" t="s">
        <v>168</v>
      </c>
      <c r="H397" s="1" t="s">
        <v>1615</v>
      </c>
      <c r="I397" s="1" t="s">
        <v>897</v>
      </c>
      <c r="J397" s="6">
        <v>1083262</v>
      </c>
      <c r="K397" s="6">
        <v>1066234</v>
      </c>
      <c r="L397" s="6">
        <v>93184</v>
      </c>
      <c r="M397" s="1" t="s">
        <v>2324</v>
      </c>
      <c r="N397" s="6">
        <v>0</v>
      </c>
      <c r="O397" s="9">
        <v>0</v>
      </c>
      <c r="P397" s="20">
        <v>2.3</v>
      </c>
      <c r="Q397" s="59" t="s">
        <v>2002</v>
      </c>
      <c r="R397" s="61">
        <v>0</v>
      </c>
      <c r="S397" s="63"/>
      <c r="T397" s="52">
        <v>0</v>
      </c>
      <c r="U397" s="6">
        <v>0</v>
      </c>
      <c r="V397" s="6">
        <v>0</v>
      </c>
      <c r="W397" s="6">
        <v>0</v>
      </c>
      <c r="X397" s="6">
        <v>0</v>
      </c>
      <c r="Y397" s="14">
        <v>0</v>
      </c>
      <c r="Z397" s="63"/>
      <c r="AA397" s="54">
        <v>0</v>
      </c>
      <c r="AB397" s="9">
        <v>0</v>
      </c>
      <c r="AC397" s="91"/>
      <c r="AD397" s="52">
        <v>0</v>
      </c>
      <c r="AE397" s="6">
        <v>0</v>
      </c>
      <c r="AF397" s="6">
        <v>0</v>
      </c>
      <c r="AG397" s="6">
        <v>0</v>
      </c>
      <c r="AH397" s="64" t="s">
        <v>742</v>
      </c>
      <c r="AI397" s="91"/>
      <c r="AJ397" s="24"/>
      <c r="AK397" s="91"/>
      <c r="AL397" s="52">
        <v>0</v>
      </c>
      <c r="AM397" s="6">
        <v>0</v>
      </c>
      <c r="AN397" s="6">
        <v>0</v>
      </c>
      <c r="AO397" s="6">
        <v>0</v>
      </c>
      <c r="AP397" s="6">
        <v>0</v>
      </c>
      <c r="AQ397" s="14">
        <v>0</v>
      </c>
      <c r="AR397" s="37"/>
      <c r="AS397" s="133"/>
      <c r="AT397" s="34">
        <v>0</v>
      </c>
      <c r="AU397" s="34">
        <v>0</v>
      </c>
      <c r="AW397" s="137"/>
      <c r="BC397" s="34">
        <v>0</v>
      </c>
    </row>
    <row r="398" spans="1:55" s="16" customFormat="1" ht="51">
      <c r="A398" s="57" t="s">
        <v>252</v>
      </c>
      <c r="B398" s="25">
        <v>200712400</v>
      </c>
      <c r="C398" s="1" t="s">
        <v>1282</v>
      </c>
      <c r="D398" s="1" t="s">
        <v>1283</v>
      </c>
      <c r="E398" s="60" t="s">
        <v>520</v>
      </c>
      <c r="F398" s="36" t="s">
        <v>1716</v>
      </c>
      <c r="G398" s="1" t="s">
        <v>1120</v>
      </c>
      <c r="H398" s="1" t="s">
        <v>1615</v>
      </c>
      <c r="I398" s="1" t="s">
        <v>897</v>
      </c>
      <c r="J398" s="6">
        <v>281209</v>
      </c>
      <c r="K398" s="6">
        <v>373909</v>
      </c>
      <c r="L398" s="6">
        <v>372659</v>
      </c>
      <c r="M398" s="1" t="s">
        <v>1618</v>
      </c>
      <c r="N398" s="6">
        <v>0</v>
      </c>
      <c r="O398" s="9">
        <v>0</v>
      </c>
      <c r="P398" s="20">
        <v>1</v>
      </c>
      <c r="Q398" s="59" t="s">
        <v>397</v>
      </c>
      <c r="R398" s="61">
        <v>0</v>
      </c>
      <c r="S398" s="63"/>
      <c r="T398" s="52">
        <v>0</v>
      </c>
      <c r="U398" s="6">
        <v>0</v>
      </c>
      <c r="V398" s="6">
        <v>0</v>
      </c>
      <c r="W398" s="6">
        <v>0</v>
      </c>
      <c r="X398" s="6">
        <v>0</v>
      </c>
      <c r="Y398" s="14">
        <v>0</v>
      </c>
      <c r="Z398" s="63"/>
      <c r="AA398" s="54">
        <v>0</v>
      </c>
      <c r="AB398" s="9">
        <v>0</v>
      </c>
      <c r="AC398" s="91"/>
      <c r="AD398" s="52">
        <v>0</v>
      </c>
      <c r="AE398" s="6">
        <v>0</v>
      </c>
      <c r="AF398" s="6">
        <v>0</v>
      </c>
      <c r="AG398" s="6">
        <v>0</v>
      </c>
      <c r="AH398" s="64" t="s">
        <v>1940</v>
      </c>
      <c r="AI398" s="91"/>
      <c r="AJ398" s="24"/>
      <c r="AK398" s="91"/>
      <c r="AL398" s="52">
        <v>0</v>
      </c>
      <c r="AM398" s="6">
        <v>0</v>
      </c>
      <c r="AN398" s="6">
        <v>0</v>
      </c>
      <c r="AO398" s="6">
        <v>0</v>
      </c>
      <c r="AP398" s="6">
        <v>0</v>
      </c>
      <c r="AQ398" s="14">
        <v>0</v>
      </c>
      <c r="AR398" s="37"/>
      <c r="AS398" s="133"/>
      <c r="AT398" s="34">
        <v>0</v>
      </c>
      <c r="AU398" s="34">
        <v>0</v>
      </c>
      <c r="AW398" s="137"/>
      <c r="BC398" s="34">
        <v>0</v>
      </c>
    </row>
    <row r="399" spans="1:55" s="16" customFormat="1" ht="63.75">
      <c r="A399" s="57" t="s">
        <v>252</v>
      </c>
      <c r="B399" s="25">
        <v>200714500</v>
      </c>
      <c r="C399" s="1" t="s">
        <v>1295</v>
      </c>
      <c r="D399" s="1" t="s">
        <v>1283</v>
      </c>
      <c r="E399" s="60" t="s">
        <v>520</v>
      </c>
      <c r="F399" s="36" t="s">
        <v>1312</v>
      </c>
      <c r="G399" s="1" t="s">
        <v>155</v>
      </c>
      <c r="H399" s="1" t="s">
        <v>1615</v>
      </c>
      <c r="I399" s="17" t="s">
        <v>1616</v>
      </c>
      <c r="J399" s="6">
        <v>63820</v>
      </c>
      <c r="K399" s="6">
        <v>54520</v>
      </c>
      <c r="L399" s="6">
        <v>34520</v>
      </c>
      <c r="M399" s="1" t="s">
        <v>1844</v>
      </c>
      <c r="N399" s="6">
        <v>0</v>
      </c>
      <c r="O399" s="9">
        <v>0</v>
      </c>
      <c r="P399" s="20">
        <v>1</v>
      </c>
      <c r="Q399" s="59" t="s">
        <v>2146</v>
      </c>
      <c r="R399" s="61">
        <v>0</v>
      </c>
      <c r="S399" s="63"/>
      <c r="T399" s="52">
        <v>51056</v>
      </c>
      <c r="U399" s="6">
        <v>43616</v>
      </c>
      <c r="V399" s="6">
        <v>27616</v>
      </c>
      <c r="W399" s="6">
        <v>0</v>
      </c>
      <c r="X399" s="6">
        <v>0</v>
      </c>
      <c r="Y399" s="14">
        <v>0</v>
      </c>
      <c r="Z399" s="63"/>
      <c r="AA399" s="52">
        <v>51056</v>
      </c>
      <c r="AB399" s="9">
        <v>0</v>
      </c>
      <c r="AC399" s="91"/>
      <c r="AD399" s="52">
        <v>43616</v>
      </c>
      <c r="AE399" s="6">
        <v>27616</v>
      </c>
      <c r="AF399" s="6">
        <v>0</v>
      </c>
      <c r="AG399" s="6">
        <v>0</v>
      </c>
      <c r="AH399" s="64" t="s">
        <v>690</v>
      </c>
      <c r="AI399" s="91"/>
      <c r="AJ399" s="24"/>
      <c r="AK399" s="91"/>
      <c r="AL399" s="52">
        <v>0</v>
      </c>
      <c r="AM399" s="6">
        <v>0</v>
      </c>
      <c r="AN399" s="6">
        <v>0</v>
      </c>
      <c r="AO399" s="6">
        <v>0</v>
      </c>
      <c r="AP399" s="6">
        <v>0</v>
      </c>
      <c r="AQ399" s="14">
        <v>0</v>
      </c>
      <c r="AR399" s="37" t="s">
        <v>2234</v>
      </c>
      <c r="AS399" s="133"/>
      <c r="AT399" s="34">
        <v>0</v>
      </c>
      <c r="AU399" s="34">
        <v>0</v>
      </c>
      <c r="AW399" s="137"/>
      <c r="BC399" s="34">
        <v>0</v>
      </c>
    </row>
    <row r="400" spans="1:55" s="16" customFormat="1" ht="102">
      <c r="A400" s="57" t="s">
        <v>251</v>
      </c>
      <c r="B400" s="25">
        <v>198805305</v>
      </c>
      <c r="C400" s="1" t="s">
        <v>192</v>
      </c>
      <c r="D400" s="1" t="s">
        <v>193</v>
      </c>
      <c r="E400" s="60" t="s">
        <v>214</v>
      </c>
      <c r="F400" s="36" t="s">
        <v>1820</v>
      </c>
      <c r="G400" s="1" t="s">
        <v>1165</v>
      </c>
      <c r="H400" s="1" t="s">
        <v>1615</v>
      </c>
      <c r="I400" s="1" t="s">
        <v>1821</v>
      </c>
      <c r="J400" s="6">
        <v>18870</v>
      </c>
      <c r="K400" s="6">
        <v>18870</v>
      </c>
      <c r="L400" s="6">
        <v>18870</v>
      </c>
      <c r="M400" s="1" t="s">
        <v>2328</v>
      </c>
      <c r="N400" s="6">
        <v>30000</v>
      </c>
      <c r="O400" s="9">
        <v>0</v>
      </c>
      <c r="P400" s="20">
        <v>2.1</v>
      </c>
      <c r="Q400" s="59" t="s">
        <v>1822</v>
      </c>
      <c r="R400" s="61">
        <v>30000</v>
      </c>
      <c r="S400" s="63"/>
      <c r="T400" s="52">
        <v>0</v>
      </c>
      <c r="U400" s="6">
        <v>0</v>
      </c>
      <c r="V400" s="6">
        <v>0</v>
      </c>
      <c r="W400" s="6">
        <v>18870</v>
      </c>
      <c r="X400" s="6">
        <v>0</v>
      </c>
      <c r="Y400" s="14">
        <v>0</v>
      </c>
      <c r="Z400" s="63"/>
      <c r="AA400" s="52">
        <v>0</v>
      </c>
      <c r="AB400" s="9">
        <v>18870</v>
      </c>
      <c r="AC400" s="91"/>
      <c r="AD400" s="52">
        <v>0</v>
      </c>
      <c r="AE400" s="6">
        <v>0</v>
      </c>
      <c r="AF400" s="6">
        <v>0</v>
      </c>
      <c r="AG400" s="6">
        <v>0</v>
      </c>
      <c r="AH400" s="64" t="s">
        <v>139</v>
      </c>
      <c r="AI400" s="91"/>
      <c r="AJ400" s="24"/>
      <c r="AK400" s="91"/>
      <c r="AL400" s="52">
        <v>0</v>
      </c>
      <c r="AM400" s="6">
        <v>0</v>
      </c>
      <c r="AN400" s="6">
        <v>0</v>
      </c>
      <c r="AO400" s="6">
        <v>18870</v>
      </c>
      <c r="AP400" s="6">
        <v>0</v>
      </c>
      <c r="AQ400" s="14">
        <v>0</v>
      </c>
      <c r="AR400" s="37" t="s">
        <v>895</v>
      </c>
      <c r="AS400" s="133"/>
      <c r="AT400" s="34">
        <v>0</v>
      </c>
      <c r="AU400" s="34">
        <v>0</v>
      </c>
      <c r="AW400" s="137"/>
      <c r="BC400" s="34">
        <v>0</v>
      </c>
    </row>
    <row r="401" spans="1:55" s="16" customFormat="1" ht="63.75">
      <c r="A401" s="57" t="s">
        <v>252</v>
      </c>
      <c r="B401" s="25">
        <v>199306600</v>
      </c>
      <c r="C401" s="1" t="s">
        <v>2353</v>
      </c>
      <c r="D401" s="1" t="s">
        <v>193</v>
      </c>
      <c r="E401" s="60" t="s">
        <v>209</v>
      </c>
      <c r="F401" s="36" t="s">
        <v>869</v>
      </c>
      <c r="G401" s="1" t="s">
        <v>1158</v>
      </c>
      <c r="H401" s="1" t="s">
        <v>1615</v>
      </c>
      <c r="I401" s="1" t="s">
        <v>2326</v>
      </c>
      <c r="J401" s="6">
        <v>1015374</v>
      </c>
      <c r="K401" s="6">
        <v>1073876</v>
      </c>
      <c r="L401" s="6">
        <v>1136071</v>
      </c>
      <c r="M401" s="1" t="s">
        <v>2324</v>
      </c>
      <c r="N401" s="6">
        <v>800000</v>
      </c>
      <c r="O401" s="9">
        <v>0</v>
      </c>
      <c r="P401" s="20">
        <v>2.3</v>
      </c>
      <c r="Q401" s="59" t="s">
        <v>2370</v>
      </c>
      <c r="R401" s="61">
        <v>800000</v>
      </c>
      <c r="S401" s="63"/>
      <c r="T401" s="52">
        <v>10000</v>
      </c>
      <c r="U401" s="6">
        <v>10000</v>
      </c>
      <c r="V401" s="6">
        <v>10000</v>
      </c>
      <c r="W401" s="6">
        <v>1006400</v>
      </c>
      <c r="X401" s="6">
        <v>1064700</v>
      </c>
      <c r="Y401" s="14">
        <v>1027000</v>
      </c>
      <c r="Z401" s="63"/>
      <c r="AA401" s="52">
        <v>10000</v>
      </c>
      <c r="AB401" s="9">
        <v>1006400</v>
      </c>
      <c r="AC401" s="91"/>
      <c r="AD401" s="52">
        <v>10000</v>
      </c>
      <c r="AE401" s="6">
        <v>10000</v>
      </c>
      <c r="AF401" s="6">
        <v>1064700</v>
      </c>
      <c r="AG401" s="6">
        <v>1027000</v>
      </c>
      <c r="AH401" s="64" t="s">
        <v>845</v>
      </c>
      <c r="AI401" s="91"/>
      <c r="AJ401" s="24"/>
      <c r="AK401" s="91"/>
      <c r="AL401" s="52">
        <v>10000</v>
      </c>
      <c r="AM401" s="6">
        <v>10000</v>
      </c>
      <c r="AN401" s="6">
        <v>10000</v>
      </c>
      <c r="AO401" s="6">
        <v>1006400</v>
      </c>
      <c r="AP401" s="6">
        <v>1064700</v>
      </c>
      <c r="AQ401" s="14">
        <v>1027000</v>
      </c>
      <c r="AR401" s="37" t="s">
        <v>2371</v>
      </c>
      <c r="AS401" s="133"/>
      <c r="AT401" s="34">
        <v>0</v>
      </c>
      <c r="AU401" s="34">
        <v>0</v>
      </c>
      <c r="AV401" s="16" t="s">
        <v>1251</v>
      </c>
      <c r="AW401" s="137"/>
      <c r="BC401" s="34">
        <v>0</v>
      </c>
    </row>
    <row r="402" spans="1:55" s="16" customFormat="1" ht="114.75">
      <c r="A402" s="57" t="s">
        <v>251</v>
      </c>
      <c r="B402" s="25">
        <v>199801001</v>
      </c>
      <c r="C402" s="1" t="s">
        <v>1440</v>
      </c>
      <c r="D402" s="1" t="s">
        <v>193</v>
      </c>
      <c r="E402" s="60" t="s">
        <v>214</v>
      </c>
      <c r="F402" s="36" t="s">
        <v>1820</v>
      </c>
      <c r="G402" s="1" t="s">
        <v>1139</v>
      </c>
      <c r="H402" s="1" t="s">
        <v>1615</v>
      </c>
      <c r="I402" s="1" t="s">
        <v>1013</v>
      </c>
      <c r="J402" s="6">
        <v>829250</v>
      </c>
      <c r="K402" s="6">
        <v>867556</v>
      </c>
      <c r="L402" s="6">
        <v>907684</v>
      </c>
      <c r="M402" s="1" t="s">
        <v>78</v>
      </c>
      <c r="N402" s="6">
        <v>0</v>
      </c>
      <c r="O402" s="9">
        <v>723718</v>
      </c>
      <c r="P402" s="20">
        <v>1</v>
      </c>
      <c r="Q402" s="59" t="s">
        <v>1554</v>
      </c>
      <c r="R402" s="61">
        <v>723718</v>
      </c>
      <c r="S402" s="63"/>
      <c r="T402" s="52">
        <v>723718</v>
      </c>
      <c r="U402" s="6">
        <v>723718</v>
      </c>
      <c r="V402" s="6">
        <v>723718</v>
      </c>
      <c r="W402" s="6">
        <v>0</v>
      </c>
      <c r="X402" s="6">
        <v>0</v>
      </c>
      <c r="Y402" s="14">
        <v>0</v>
      </c>
      <c r="Z402" s="63"/>
      <c r="AA402" s="53">
        <v>0</v>
      </c>
      <c r="AB402" s="9">
        <v>0</v>
      </c>
      <c r="AC402" s="91"/>
      <c r="AD402" s="53">
        <v>0</v>
      </c>
      <c r="AE402" s="18">
        <v>0</v>
      </c>
      <c r="AF402" s="6">
        <v>0</v>
      </c>
      <c r="AG402" s="6">
        <v>0</v>
      </c>
      <c r="AH402" s="64" t="s">
        <v>985</v>
      </c>
      <c r="AI402" s="91"/>
      <c r="AJ402" s="24" t="s">
        <v>130</v>
      </c>
      <c r="AK402" s="91"/>
      <c r="AL402" s="52">
        <v>723718</v>
      </c>
      <c r="AM402" s="6">
        <v>723718</v>
      </c>
      <c r="AN402" s="6">
        <v>723718</v>
      </c>
      <c r="AO402" s="6">
        <v>0</v>
      </c>
      <c r="AP402" s="6">
        <v>0</v>
      </c>
      <c r="AQ402" s="14">
        <v>0</v>
      </c>
      <c r="AR402" s="37" t="s">
        <v>1097</v>
      </c>
      <c r="AS402" s="133"/>
      <c r="AT402" s="34">
        <v>0</v>
      </c>
      <c r="AU402" s="34">
        <v>0</v>
      </c>
      <c r="AW402" s="137"/>
      <c r="BC402" s="34">
        <v>0</v>
      </c>
    </row>
    <row r="403" spans="1:55" s="16" customFormat="1" ht="127.5">
      <c r="A403" s="57" t="s">
        <v>252</v>
      </c>
      <c r="B403" s="25">
        <v>200722900</v>
      </c>
      <c r="C403" s="1" t="s">
        <v>1084</v>
      </c>
      <c r="D403" s="1" t="s">
        <v>193</v>
      </c>
      <c r="E403" s="60" t="s">
        <v>2504</v>
      </c>
      <c r="F403" s="36" t="s">
        <v>871</v>
      </c>
      <c r="G403" s="1" t="s">
        <v>955</v>
      </c>
      <c r="H403" s="1" t="s">
        <v>1615</v>
      </c>
      <c r="I403" s="1" t="s">
        <v>897</v>
      </c>
      <c r="J403" s="6">
        <v>364001</v>
      </c>
      <c r="K403" s="6">
        <v>522125</v>
      </c>
      <c r="L403" s="6">
        <v>509700</v>
      </c>
      <c r="M403" s="1" t="s">
        <v>2324</v>
      </c>
      <c r="N403" s="6">
        <v>0</v>
      </c>
      <c r="O403" s="9">
        <v>0</v>
      </c>
      <c r="P403" s="20">
        <v>1</v>
      </c>
      <c r="Q403" s="59" t="s">
        <v>1311</v>
      </c>
      <c r="R403" s="61">
        <v>0</v>
      </c>
      <c r="S403" s="63"/>
      <c r="T403" s="52">
        <v>0</v>
      </c>
      <c r="U403" s="6">
        <v>0</v>
      </c>
      <c r="V403" s="6">
        <v>0</v>
      </c>
      <c r="W403" s="6">
        <v>0</v>
      </c>
      <c r="X403" s="6">
        <v>0</v>
      </c>
      <c r="Y403" s="14">
        <v>0</v>
      </c>
      <c r="Z403" s="63"/>
      <c r="AA403" s="54">
        <v>0</v>
      </c>
      <c r="AB403" s="9">
        <v>0</v>
      </c>
      <c r="AC403" s="91"/>
      <c r="AD403" s="52">
        <v>0</v>
      </c>
      <c r="AE403" s="6">
        <v>0</v>
      </c>
      <c r="AF403" s="6">
        <v>0</v>
      </c>
      <c r="AG403" s="6">
        <v>0</v>
      </c>
      <c r="AH403" s="64" t="s">
        <v>1771</v>
      </c>
      <c r="AI403" s="91"/>
      <c r="AJ403" s="24"/>
      <c r="AK403" s="91"/>
      <c r="AL403" s="52">
        <v>0</v>
      </c>
      <c r="AM403" s="6">
        <v>0</v>
      </c>
      <c r="AN403" s="6">
        <v>364001</v>
      </c>
      <c r="AO403" s="6">
        <v>0</v>
      </c>
      <c r="AP403" s="6">
        <v>0</v>
      </c>
      <c r="AQ403" s="14">
        <v>0</v>
      </c>
      <c r="AR403" s="37"/>
      <c r="AS403" s="133"/>
      <c r="AT403" s="34">
        <v>0</v>
      </c>
      <c r="AU403" s="34">
        <v>0</v>
      </c>
      <c r="AW403" s="137"/>
      <c r="BC403" s="34">
        <v>0</v>
      </c>
    </row>
    <row r="404" spans="1:55" s="16" customFormat="1" ht="63.75">
      <c r="A404" s="57" t="s">
        <v>254</v>
      </c>
      <c r="B404" s="25">
        <v>200733700</v>
      </c>
      <c r="C404" s="1" t="s">
        <v>445</v>
      </c>
      <c r="D404" s="1" t="s">
        <v>193</v>
      </c>
      <c r="E404" s="60" t="s">
        <v>214</v>
      </c>
      <c r="F404" s="36" t="s">
        <v>1820</v>
      </c>
      <c r="G404" s="1" t="s">
        <v>582</v>
      </c>
      <c r="H404" s="1" t="s">
        <v>1615</v>
      </c>
      <c r="I404" s="1" t="s">
        <v>897</v>
      </c>
      <c r="J404" s="6">
        <v>372361</v>
      </c>
      <c r="K404" s="6">
        <v>388549</v>
      </c>
      <c r="L404" s="6">
        <v>405339</v>
      </c>
      <c r="M404" s="1" t="s">
        <v>1844</v>
      </c>
      <c r="N404" s="40">
        <v>0</v>
      </c>
      <c r="O404" s="47">
        <v>0</v>
      </c>
      <c r="P404" s="20">
        <v>3</v>
      </c>
      <c r="Q404" s="59" t="s">
        <v>2118</v>
      </c>
      <c r="R404" s="61">
        <v>0</v>
      </c>
      <c r="S404" s="63"/>
      <c r="T404" s="52">
        <v>0</v>
      </c>
      <c r="U404" s="6">
        <v>0</v>
      </c>
      <c r="V404" s="6">
        <v>0</v>
      </c>
      <c r="W404" s="6">
        <v>0</v>
      </c>
      <c r="X404" s="6">
        <v>0</v>
      </c>
      <c r="Y404" s="14">
        <v>0</v>
      </c>
      <c r="Z404" s="63"/>
      <c r="AA404" s="54">
        <v>0</v>
      </c>
      <c r="AB404" s="9">
        <v>0</v>
      </c>
      <c r="AC404" s="91"/>
      <c r="AD404" s="52">
        <v>0</v>
      </c>
      <c r="AE404" s="6">
        <v>0</v>
      </c>
      <c r="AF404" s="6">
        <v>0</v>
      </c>
      <c r="AG404" s="6">
        <v>0</v>
      </c>
      <c r="AH404" s="64" t="s">
        <v>2253</v>
      </c>
      <c r="AI404" s="91"/>
      <c r="AJ404" s="24"/>
      <c r="AK404" s="91"/>
      <c r="AL404" s="52">
        <v>0</v>
      </c>
      <c r="AM404" s="6">
        <v>0</v>
      </c>
      <c r="AN404" s="6">
        <v>0</v>
      </c>
      <c r="AO404" s="6">
        <v>0</v>
      </c>
      <c r="AP404" s="6">
        <v>0</v>
      </c>
      <c r="AQ404" s="14">
        <v>0</v>
      </c>
      <c r="AR404" s="37"/>
      <c r="AS404" s="133"/>
      <c r="AT404" s="34">
        <v>0</v>
      </c>
      <c r="AU404" s="34">
        <v>0</v>
      </c>
      <c r="AW404" s="137"/>
      <c r="BC404" s="34">
        <v>0</v>
      </c>
    </row>
    <row r="405" spans="1:55" s="16" customFormat="1" ht="89.25">
      <c r="A405" s="57" t="s">
        <v>251</v>
      </c>
      <c r="B405" s="26">
        <v>200740400</v>
      </c>
      <c r="C405" s="1" t="s">
        <v>903</v>
      </c>
      <c r="D405" s="17" t="s">
        <v>193</v>
      </c>
      <c r="E405" s="30" t="s">
        <v>214</v>
      </c>
      <c r="F405" s="43"/>
      <c r="G405" s="17"/>
      <c r="H405" s="17"/>
      <c r="I405" s="17" t="s">
        <v>1621</v>
      </c>
      <c r="J405" s="17"/>
      <c r="K405" s="17"/>
      <c r="L405" s="17"/>
      <c r="M405" s="17"/>
      <c r="N405" s="6"/>
      <c r="O405" s="9"/>
      <c r="P405" s="20"/>
      <c r="Q405" s="59"/>
      <c r="R405" s="61">
        <v>0</v>
      </c>
      <c r="S405" s="63"/>
      <c r="T405" s="52">
        <v>0</v>
      </c>
      <c r="U405" s="6">
        <v>0</v>
      </c>
      <c r="V405" s="6">
        <v>0</v>
      </c>
      <c r="W405" s="6">
        <v>0</v>
      </c>
      <c r="X405" s="6">
        <v>0</v>
      </c>
      <c r="Y405" s="14">
        <v>0</v>
      </c>
      <c r="Z405" s="63"/>
      <c r="AA405" s="53">
        <v>1283036</v>
      </c>
      <c r="AB405" s="9">
        <v>0</v>
      </c>
      <c r="AC405" s="91"/>
      <c r="AD405" s="53">
        <v>1217599</v>
      </c>
      <c r="AE405" s="18">
        <v>1185783</v>
      </c>
      <c r="AF405" s="6">
        <v>0</v>
      </c>
      <c r="AG405" s="6">
        <v>0</v>
      </c>
      <c r="AH405" s="64"/>
      <c r="AI405" s="91"/>
      <c r="AJ405" s="45" t="s">
        <v>2183</v>
      </c>
      <c r="AK405" s="91"/>
      <c r="AL405" s="53">
        <v>1297139.5</v>
      </c>
      <c r="AM405" s="18">
        <v>1217599</v>
      </c>
      <c r="AN405" s="18">
        <v>1185783</v>
      </c>
      <c r="AO405" s="6">
        <v>0</v>
      </c>
      <c r="AP405" s="6">
        <v>0</v>
      </c>
      <c r="AQ405" s="14">
        <v>0</v>
      </c>
      <c r="AR405" s="37"/>
      <c r="AS405" s="133"/>
      <c r="AT405" s="34">
        <v>0</v>
      </c>
      <c r="AU405" s="34">
        <v>0</v>
      </c>
      <c r="AW405" s="137"/>
      <c r="BC405" s="34">
        <v>0</v>
      </c>
    </row>
    <row r="406" spans="1:55" s="16" customFormat="1" ht="51">
      <c r="A406" s="57" t="s">
        <v>138</v>
      </c>
      <c r="B406" s="25">
        <v>199702400</v>
      </c>
      <c r="C406" s="1" t="s">
        <v>1613</v>
      </c>
      <c r="D406" s="1" t="s">
        <v>1614</v>
      </c>
      <c r="E406" s="60" t="s">
        <v>1499</v>
      </c>
      <c r="F406" s="36" t="s">
        <v>1842</v>
      </c>
      <c r="G406" s="1" t="s">
        <v>607</v>
      </c>
      <c r="H406" s="1" t="s">
        <v>1615</v>
      </c>
      <c r="I406" s="1" t="s">
        <v>2381</v>
      </c>
      <c r="J406" s="6">
        <v>700000</v>
      </c>
      <c r="K406" s="6">
        <v>860000</v>
      </c>
      <c r="L406" s="6">
        <v>900000</v>
      </c>
      <c r="M406" s="1" t="s">
        <v>1844</v>
      </c>
      <c r="N406" s="6">
        <v>0</v>
      </c>
      <c r="O406" s="9">
        <v>470000</v>
      </c>
      <c r="P406" s="20">
        <v>2.1</v>
      </c>
      <c r="Q406" s="59" t="s">
        <v>2142</v>
      </c>
      <c r="R406" s="61">
        <v>470000</v>
      </c>
      <c r="S406" s="63"/>
      <c r="T406" s="52">
        <v>505000</v>
      </c>
      <c r="U406" s="6">
        <v>505000</v>
      </c>
      <c r="V406" s="6">
        <v>505000</v>
      </c>
      <c r="W406" s="6">
        <v>0</v>
      </c>
      <c r="X406" s="6">
        <v>0</v>
      </c>
      <c r="Y406" s="14">
        <v>0</v>
      </c>
      <c r="Z406" s="63"/>
      <c r="AA406" s="52">
        <v>505000</v>
      </c>
      <c r="AB406" s="9">
        <v>0</v>
      </c>
      <c r="AC406" s="91"/>
      <c r="AD406" s="52">
        <v>505000</v>
      </c>
      <c r="AE406" s="6">
        <v>505000</v>
      </c>
      <c r="AF406" s="6">
        <v>0</v>
      </c>
      <c r="AG406" s="6">
        <v>0</v>
      </c>
      <c r="AH406" s="64" t="s">
        <v>1666</v>
      </c>
      <c r="AI406" s="91"/>
      <c r="AJ406" s="24"/>
      <c r="AK406" s="91"/>
      <c r="AL406" s="52">
        <v>470000</v>
      </c>
      <c r="AM406" s="6">
        <v>470000</v>
      </c>
      <c r="AN406" s="6">
        <v>470000</v>
      </c>
      <c r="AO406" s="6">
        <v>0</v>
      </c>
      <c r="AP406" s="6">
        <v>0</v>
      </c>
      <c r="AQ406" s="14">
        <v>0</v>
      </c>
      <c r="AR406" s="37" t="s">
        <v>1484</v>
      </c>
      <c r="AS406" s="133"/>
      <c r="AT406" s="34">
        <v>0</v>
      </c>
      <c r="AU406" s="34">
        <v>0</v>
      </c>
      <c r="AW406" s="137"/>
      <c r="BC406" s="34">
        <v>0</v>
      </c>
    </row>
    <row r="407" spans="1:55" s="16" customFormat="1" ht="63.75">
      <c r="A407" s="57" t="s">
        <v>254</v>
      </c>
      <c r="B407" s="25">
        <v>200706300</v>
      </c>
      <c r="C407" s="1" t="s">
        <v>308</v>
      </c>
      <c r="D407" s="1" t="s">
        <v>1614</v>
      </c>
      <c r="E407" s="60" t="s">
        <v>540</v>
      </c>
      <c r="F407" s="36" t="s">
        <v>1842</v>
      </c>
      <c r="G407" s="1" t="s">
        <v>230</v>
      </c>
      <c r="H407" s="1" t="s">
        <v>1615</v>
      </c>
      <c r="I407" s="1" t="s">
        <v>897</v>
      </c>
      <c r="J407" s="6">
        <v>122284</v>
      </c>
      <c r="K407" s="6">
        <v>124379</v>
      </c>
      <c r="L407" s="6">
        <v>126713</v>
      </c>
      <c r="M407" s="1" t="s">
        <v>1623</v>
      </c>
      <c r="N407" s="40">
        <v>0</v>
      </c>
      <c r="O407" s="47">
        <v>0</v>
      </c>
      <c r="P407" s="20">
        <v>2.3</v>
      </c>
      <c r="Q407" s="59" t="s">
        <v>2288</v>
      </c>
      <c r="R407" s="61">
        <v>0</v>
      </c>
      <c r="S407" s="63"/>
      <c r="T407" s="52">
        <v>0</v>
      </c>
      <c r="U407" s="6">
        <v>0</v>
      </c>
      <c r="V407" s="6">
        <v>0</v>
      </c>
      <c r="W407" s="6">
        <v>0</v>
      </c>
      <c r="X407" s="6">
        <v>0</v>
      </c>
      <c r="Y407" s="14">
        <v>0</v>
      </c>
      <c r="Z407" s="63"/>
      <c r="AA407" s="54">
        <v>0</v>
      </c>
      <c r="AB407" s="9">
        <v>0</v>
      </c>
      <c r="AC407" s="91"/>
      <c r="AD407" s="52">
        <v>0</v>
      </c>
      <c r="AE407" s="6">
        <v>0</v>
      </c>
      <c r="AF407" s="6">
        <v>0</v>
      </c>
      <c r="AG407" s="6">
        <v>0</v>
      </c>
      <c r="AH407" s="64" t="s">
        <v>742</v>
      </c>
      <c r="AI407" s="91"/>
      <c r="AJ407" s="24"/>
      <c r="AK407" s="91"/>
      <c r="AL407" s="52">
        <v>0</v>
      </c>
      <c r="AM407" s="6">
        <v>0</v>
      </c>
      <c r="AN407" s="6">
        <v>0</v>
      </c>
      <c r="AO407" s="6">
        <v>0</v>
      </c>
      <c r="AP407" s="6">
        <v>0</v>
      </c>
      <c r="AQ407" s="14">
        <v>0</v>
      </c>
      <c r="AR407" s="37"/>
      <c r="AS407" s="133"/>
      <c r="AT407" s="34">
        <v>0</v>
      </c>
      <c r="AU407" s="34">
        <v>0</v>
      </c>
      <c r="AW407" s="137"/>
      <c r="BC407" s="34">
        <v>0</v>
      </c>
    </row>
    <row r="408" spans="1:55" s="16" customFormat="1" ht="76.5">
      <c r="A408" s="57" t="s">
        <v>254</v>
      </c>
      <c r="B408" s="25">
        <v>200726100</v>
      </c>
      <c r="C408" s="1" t="s">
        <v>2444</v>
      </c>
      <c r="D408" s="1" t="s">
        <v>2445</v>
      </c>
      <c r="E408" s="60" t="s">
        <v>540</v>
      </c>
      <c r="F408" s="36" t="s">
        <v>1716</v>
      </c>
      <c r="G408" s="1" t="s">
        <v>1412</v>
      </c>
      <c r="H408" s="1" t="s">
        <v>1615</v>
      </c>
      <c r="I408" s="1" t="s">
        <v>897</v>
      </c>
      <c r="J408" s="6">
        <v>79240</v>
      </c>
      <c r="K408" s="6">
        <v>0</v>
      </c>
      <c r="L408" s="6">
        <v>0</v>
      </c>
      <c r="M408" s="1" t="s">
        <v>2324</v>
      </c>
      <c r="N408" s="40">
        <v>0</v>
      </c>
      <c r="O408" s="47">
        <v>0</v>
      </c>
      <c r="P408" s="20">
        <v>2.3</v>
      </c>
      <c r="Q408" s="59" t="s">
        <v>2608</v>
      </c>
      <c r="R408" s="61">
        <v>0</v>
      </c>
      <c r="S408" s="63"/>
      <c r="T408" s="52">
        <v>0</v>
      </c>
      <c r="U408" s="6">
        <v>0</v>
      </c>
      <c r="V408" s="6">
        <v>0</v>
      </c>
      <c r="W408" s="6">
        <v>0</v>
      </c>
      <c r="X408" s="6">
        <v>0</v>
      </c>
      <c r="Y408" s="14">
        <v>0</v>
      </c>
      <c r="Z408" s="63"/>
      <c r="AA408" s="54">
        <v>0</v>
      </c>
      <c r="AB408" s="9">
        <v>0</v>
      </c>
      <c r="AC408" s="91"/>
      <c r="AD408" s="52">
        <v>0</v>
      </c>
      <c r="AE408" s="6">
        <v>0</v>
      </c>
      <c r="AF408" s="6">
        <v>0</v>
      </c>
      <c r="AG408" s="6">
        <v>0</v>
      </c>
      <c r="AH408" s="64" t="s">
        <v>742</v>
      </c>
      <c r="AI408" s="91"/>
      <c r="AJ408" s="24"/>
      <c r="AK408" s="91"/>
      <c r="AL408" s="52">
        <v>0</v>
      </c>
      <c r="AM408" s="6">
        <v>0</v>
      </c>
      <c r="AN408" s="6">
        <v>0</v>
      </c>
      <c r="AO408" s="6">
        <v>0</v>
      </c>
      <c r="AP408" s="6">
        <v>0</v>
      </c>
      <c r="AQ408" s="14">
        <v>0</v>
      </c>
      <c r="AR408" s="37"/>
      <c r="AS408" s="133"/>
      <c r="AT408" s="34">
        <v>0</v>
      </c>
      <c r="AU408" s="34">
        <v>0</v>
      </c>
      <c r="AW408" s="137"/>
      <c r="BC408" s="34">
        <v>0</v>
      </c>
    </row>
    <row r="409" spans="1:55" s="16" customFormat="1" ht="127.5">
      <c r="A409" s="57" t="s">
        <v>255</v>
      </c>
      <c r="B409" s="25">
        <v>200721600</v>
      </c>
      <c r="C409" s="1" t="s">
        <v>1886</v>
      </c>
      <c r="D409" s="1" t="s">
        <v>1887</v>
      </c>
      <c r="E409" s="60" t="s">
        <v>540</v>
      </c>
      <c r="F409" s="36" t="s">
        <v>1842</v>
      </c>
      <c r="G409" s="1" t="s">
        <v>1643</v>
      </c>
      <c r="H409" s="1" t="s">
        <v>1615</v>
      </c>
      <c r="I409" s="17" t="s">
        <v>1375</v>
      </c>
      <c r="J409" s="6">
        <v>19718</v>
      </c>
      <c r="K409" s="6">
        <v>28718</v>
      </c>
      <c r="L409" s="6">
        <v>28718</v>
      </c>
      <c r="M409" s="1" t="s">
        <v>1795</v>
      </c>
      <c r="N409" s="40">
        <v>0</v>
      </c>
      <c r="O409" s="47">
        <v>0</v>
      </c>
      <c r="P409" s="20">
        <v>2.2</v>
      </c>
      <c r="Q409" s="59" t="s">
        <v>1794</v>
      </c>
      <c r="R409" s="61">
        <v>0</v>
      </c>
      <c r="S409" s="63"/>
      <c r="T409" s="52">
        <v>19718</v>
      </c>
      <c r="U409" s="6">
        <v>28718</v>
      </c>
      <c r="V409" s="6">
        <v>28718</v>
      </c>
      <c r="W409" s="6">
        <v>0</v>
      </c>
      <c r="X409" s="6">
        <v>0</v>
      </c>
      <c r="Y409" s="14">
        <v>0</v>
      </c>
      <c r="Z409" s="63"/>
      <c r="AA409" s="52">
        <v>19718</v>
      </c>
      <c r="AB409" s="9">
        <v>0</v>
      </c>
      <c r="AC409" s="91"/>
      <c r="AD409" s="52">
        <v>28718</v>
      </c>
      <c r="AE409" s="6">
        <v>28718</v>
      </c>
      <c r="AF409" s="6">
        <v>0</v>
      </c>
      <c r="AG409" s="6">
        <v>0</v>
      </c>
      <c r="AH409" s="64" t="s">
        <v>1363</v>
      </c>
      <c r="AI409" s="91"/>
      <c r="AJ409" s="24"/>
      <c r="AK409" s="91"/>
      <c r="AL409" s="52">
        <v>19718</v>
      </c>
      <c r="AM409" s="6">
        <v>28718</v>
      </c>
      <c r="AN409" s="6">
        <v>28718</v>
      </c>
      <c r="AO409" s="6">
        <v>0</v>
      </c>
      <c r="AP409" s="6">
        <v>0</v>
      </c>
      <c r="AQ409" s="14">
        <v>0</v>
      </c>
      <c r="AR409" s="37" t="s">
        <v>1796</v>
      </c>
      <c r="AS409" s="133"/>
      <c r="AT409" s="34">
        <v>0</v>
      </c>
      <c r="AU409" s="34">
        <v>0</v>
      </c>
      <c r="AW409" s="137"/>
      <c r="BC409" s="34">
        <v>0</v>
      </c>
    </row>
    <row r="410" spans="1:55" s="16" customFormat="1" ht="51">
      <c r="A410" s="57" t="s">
        <v>254</v>
      </c>
      <c r="B410" s="25">
        <v>200303800</v>
      </c>
      <c r="C410" s="1" t="s">
        <v>2079</v>
      </c>
      <c r="D410" s="1" t="s">
        <v>566</v>
      </c>
      <c r="E410" s="60" t="s">
        <v>540</v>
      </c>
      <c r="F410" s="36" t="s">
        <v>1842</v>
      </c>
      <c r="G410" s="1" t="s">
        <v>617</v>
      </c>
      <c r="H410" s="1" t="s">
        <v>1615</v>
      </c>
      <c r="I410" s="1" t="s">
        <v>1854</v>
      </c>
      <c r="J410" s="6">
        <v>289960</v>
      </c>
      <c r="K410" s="6">
        <v>378972</v>
      </c>
      <c r="L410" s="6">
        <v>311739</v>
      </c>
      <c r="M410" s="1" t="s">
        <v>2324</v>
      </c>
      <c r="N410" s="40">
        <v>0</v>
      </c>
      <c r="O410" s="9">
        <v>288000</v>
      </c>
      <c r="P410" s="20">
        <v>1</v>
      </c>
      <c r="Q410" s="59" t="s">
        <v>380</v>
      </c>
      <c r="R410" s="61">
        <v>288000</v>
      </c>
      <c r="S410" s="63"/>
      <c r="T410" s="52">
        <v>0</v>
      </c>
      <c r="U410" s="6">
        <v>0</v>
      </c>
      <c r="V410" s="6">
        <v>0</v>
      </c>
      <c r="W410" s="6">
        <v>0</v>
      </c>
      <c r="X410" s="6">
        <v>0</v>
      </c>
      <c r="Y410" s="14">
        <v>0</v>
      </c>
      <c r="Z410" s="63"/>
      <c r="AA410" s="54">
        <v>0</v>
      </c>
      <c r="AB410" s="9">
        <v>0</v>
      </c>
      <c r="AC410" s="91"/>
      <c r="AD410" s="52">
        <v>0</v>
      </c>
      <c r="AE410" s="6">
        <v>0</v>
      </c>
      <c r="AF410" s="6">
        <v>0</v>
      </c>
      <c r="AG410" s="6">
        <v>0</v>
      </c>
      <c r="AH410" s="64" t="s">
        <v>2042</v>
      </c>
      <c r="AI410" s="91"/>
      <c r="AJ410" s="24"/>
      <c r="AK410" s="91"/>
      <c r="AL410" s="52">
        <v>0</v>
      </c>
      <c r="AM410" s="6">
        <v>0</v>
      </c>
      <c r="AN410" s="6">
        <v>0</v>
      </c>
      <c r="AO410" s="6">
        <v>0</v>
      </c>
      <c r="AP410" s="6">
        <v>0</v>
      </c>
      <c r="AQ410" s="14">
        <v>0</v>
      </c>
      <c r="AR410" s="37"/>
      <c r="AS410" s="133"/>
      <c r="AT410" s="34">
        <v>0</v>
      </c>
      <c r="AU410" s="34">
        <v>0</v>
      </c>
      <c r="AW410" s="137"/>
      <c r="BC410" s="34">
        <v>0</v>
      </c>
    </row>
    <row r="411" spans="1:55" s="16" customFormat="1" ht="76.5">
      <c r="A411" s="57" t="s">
        <v>254</v>
      </c>
      <c r="B411" s="25">
        <v>200500100</v>
      </c>
      <c r="C411" s="1" t="s">
        <v>2584</v>
      </c>
      <c r="D411" s="1" t="s">
        <v>566</v>
      </c>
      <c r="E411" s="60" t="s">
        <v>2504</v>
      </c>
      <c r="F411" s="36" t="s">
        <v>1838</v>
      </c>
      <c r="G411" s="1" t="s">
        <v>412</v>
      </c>
      <c r="H411" s="1" t="s">
        <v>1615</v>
      </c>
      <c r="I411" s="1" t="s">
        <v>1375</v>
      </c>
      <c r="J411" s="6">
        <v>737298</v>
      </c>
      <c r="K411" s="6">
        <v>705440</v>
      </c>
      <c r="L411" s="6">
        <v>735950</v>
      </c>
      <c r="M411" s="1" t="s">
        <v>78</v>
      </c>
      <c r="N411" s="40">
        <v>0</v>
      </c>
      <c r="O411" s="9">
        <v>450000</v>
      </c>
      <c r="P411" s="20">
        <v>2.2</v>
      </c>
      <c r="Q411" s="59" t="s">
        <v>1734</v>
      </c>
      <c r="R411" s="61">
        <v>450000</v>
      </c>
      <c r="S411" s="63"/>
      <c r="T411" s="52">
        <v>450000</v>
      </c>
      <c r="U411" s="6">
        <v>450000</v>
      </c>
      <c r="V411" s="6">
        <v>450000</v>
      </c>
      <c r="W411" s="6">
        <v>0</v>
      </c>
      <c r="X411" s="6">
        <v>0</v>
      </c>
      <c r="Y411" s="14">
        <v>0</v>
      </c>
      <c r="Z411" s="63"/>
      <c r="AA411" s="52">
        <v>450000</v>
      </c>
      <c r="AB411" s="9">
        <v>0</v>
      </c>
      <c r="AC411" s="91"/>
      <c r="AD411" s="52">
        <v>450000</v>
      </c>
      <c r="AE411" s="6">
        <v>450000</v>
      </c>
      <c r="AF411" s="6">
        <v>0</v>
      </c>
      <c r="AG411" s="6">
        <v>0</v>
      </c>
      <c r="AH411" s="64" t="s">
        <v>1564</v>
      </c>
      <c r="AI411" s="91"/>
      <c r="AJ411" s="24"/>
      <c r="AK411" s="91"/>
      <c r="AL411" s="52">
        <v>0</v>
      </c>
      <c r="AM411" s="6">
        <v>0</v>
      </c>
      <c r="AN411" s="6">
        <v>0</v>
      </c>
      <c r="AO411" s="6">
        <v>0</v>
      </c>
      <c r="AP411" s="6">
        <v>0</v>
      </c>
      <c r="AQ411" s="14">
        <v>0</v>
      </c>
      <c r="AR411" s="37"/>
      <c r="AS411" s="133"/>
      <c r="AT411" s="34">
        <v>0</v>
      </c>
      <c r="AU411" s="34">
        <v>0</v>
      </c>
      <c r="AW411" s="137"/>
      <c r="BC411" s="34">
        <v>0</v>
      </c>
    </row>
    <row r="412" spans="1:55" s="16" customFormat="1" ht="102">
      <c r="A412" s="57" t="s">
        <v>254</v>
      </c>
      <c r="B412" s="25">
        <v>200702600</v>
      </c>
      <c r="C412" s="1" t="s">
        <v>1640</v>
      </c>
      <c r="D412" s="1" t="s">
        <v>566</v>
      </c>
      <c r="E412" s="60" t="s">
        <v>540</v>
      </c>
      <c r="F412" s="36" t="s">
        <v>512</v>
      </c>
      <c r="G412" s="1" t="s">
        <v>788</v>
      </c>
      <c r="H412" s="1" t="s">
        <v>1615</v>
      </c>
      <c r="I412" s="1" t="s">
        <v>897</v>
      </c>
      <c r="J412" s="6">
        <v>100177</v>
      </c>
      <c r="K412" s="6">
        <v>95896</v>
      </c>
      <c r="L412" s="6">
        <v>103205</v>
      </c>
      <c r="M412" s="1" t="s">
        <v>1618</v>
      </c>
      <c r="N412" s="40">
        <v>0</v>
      </c>
      <c r="O412" s="47">
        <v>0</v>
      </c>
      <c r="P412" s="20">
        <v>2.2</v>
      </c>
      <c r="Q412" s="59" t="s">
        <v>2277</v>
      </c>
      <c r="R412" s="61">
        <v>0</v>
      </c>
      <c r="S412" s="63"/>
      <c r="T412" s="52">
        <v>0</v>
      </c>
      <c r="U412" s="6">
        <v>0</v>
      </c>
      <c r="V412" s="6">
        <v>0</v>
      </c>
      <c r="W412" s="6">
        <v>0</v>
      </c>
      <c r="X412" s="6">
        <v>0</v>
      </c>
      <c r="Y412" s="14">
        <v>0</v>
      </c>
      <c r="Z412" s="63"/>
      <c r="AA412" s="54">
        <v>0</v>
      </c>
      <c r="AB412" s="9">
        <v>0</v>
      </c>
      <c r="AC412" s="91"/>
      <c r="AD412" s="52">
        <v>0</v>
      </c>
      <c r="AE412" s="6">
        <v>0</v>
      </c>
      <c r="AF412" s="6">
        <v>0</v>
      </c>
      <c r="AG412" s="6">
        <v>0</v>
      </c>
      <c r="AH412" s="64" t="s">
        <v>742</v>
      </c>
      <c r="AI412" s="91"/>
      <c r="AJ412" s="24"/>
      <c r="AK412" s="91"/>
      <c r="AL412" s="52">
        <v>0</v>
      </c>
      <c r="AM412" s="6">
        <v>0</v>
      </c>
      <c r="AN412" s="6">
        <v>0</v>
      </c>
      <c r="AO412" s="6">
        <v>0</v>
      </c>
      <c r="AP412" s="6">
        <v>0</v>
      </c>
      <c r="AQ412" s="14">
        <v>0</v>
      </c>
      <c r="AR412" s="37"/>
      <c r="AS412" s="133"/>
      <c r="AT412" s="34">
        <v>0</v>
      </c>
      <c r="AU412" s="34">
        <v>0</v>
      </c>
      <c r="AW412" s="137"/>
      <c r="BC412" s="34">
        <v>0</v>
      </c>
    </row>
    <row r="413" spans="1:55" s="16" customFormat="1" ht="63.75">
      <c r="A413" s="57" t="s">
        <v>254</v>
      </c>
      <c r="B413" s="25">
        <v>200716000</v>
      </c>
      <c r="C413" s="1" t="s">
        <v>673</v>
      </c>
      <c r="D413" s="1" t="s">
        <v>566</v>
      </c>
      <c r="E413" s="60" t="s">
        <v>540</v>
      </c>
      <c r="F413" s="36" t="s">
        <v>1842</v>
      </c>
      <c r="G413" s="1" t="s">
        <v>719</v>
      </c>
      <c r="H413" s="1" t="s">
        <v>1615</v>
      </c>
      <c r="I413" s="1" t="s">
        <v>897</v>
      </c>
      <c r="J413" s="6">
        <v>199983</v>
      </c>
      <c r="K413" s="6">
        <v>205896</v>
      </c>
      <c r="L413" s="6">
        <v>212652</v>
      </c>
      <c r="M413" s="1" t="s">
        <v>1618</v>
      </c>
      <c r="N413" s="40">
        <v>0</v>
      </c>
      <c r="O413" s="47">
        <v>0</v>
      </c>
      <c r="P413" s="20">
        <v>2.3</v>
      </c>
      <c r="Q413" s="59" t="s">
        <v>2064</v>
      </c>
      <c r="R413" s="61">
        <v>0</v>
      </c>
      <c r="S413" s="63"/>
      <c r="T413" s="52">
        <v>0</v>
      </c>
      <c r="U413" s="6">
        <v>0</v>
      </c>
      <c r="V413" s="6">
        <v>0</v>
      </c>
      <c r="W413" s="6">
        <v>0</v>
      </c>
      <c r="X413" s="6">
        <v>0</v>
      </c>
      <c r="Y413" s="14">
        <v>0</v>
      </c>
      <c r="Z413" s="63"/>
      <c r="AA413" s="54">
        <v>0</v>
      </c>
      <c r="AB413" s="9">
        <v>0</v>
      </c>
      <c r="AC413" s="91"/>
      <c r="AD413" s="52">
        <v>0</v>
      </c>
      <c r="AE413" s="6">
        <v>0</v>
      </c>
      <c r="AF413" s="6">
        <v>0</v>
      </c>
      <c r="AG413" s="6">
        <v>0</v>
      </c>
      <c r="AH413" s="64" t="s">
        <v>742</v>
      </c>
      <c r="AI413" s="91"/>
      <c r="AJ413" s="24"/>
      <c r="AK413" s="91"/>
      <c r="AL413" s="52">
        <v>0</v>
      </c>
      <c r="AM413" s="6">
        <v>0</v>
      </c>
      <c r="AN413" s="6">
        <v>0</v>
      </c>
      <c r="AO413" s="6">
        <v>0</v>
      </c>
      <c r="AP413" s="6">
        <v>0</v>
      </c>
      <c r="AQ413" s="14">
        <v>0</v>
      </c>
      <c r="AR413" s="37"/>
      <c r="AS413" s="133"/>
      <c r="AT413" s="34">
        <v>0</v>
      </c>
      <c r="AU413" s="34">
        <v>0</v>
      </c>
      <c r="AW413" s="137"/>
      <c r="BC413" s="34">
        <v>0</v>
      </c>
    </row>
    <row r="414" spans="1:55" s="16" customFormat="1" ht="51">
      <c r="A414" s="57" t="s">
        <v>254</v>
      </c>
      <c r="B414" s="25">
        <v>200716900</v>
      </c>
      <c r="C414" s="1" t="s">
        <v>196</v>
      </c>
      <c r="D414" s="1" t="s">
        <v>566</v>
      </c>
      <c r="E414" s="60" t="s">
        <v>540</v>
      </c>
      <c r="F414" s="36" t="s">
        <v>1838</v>
      </c>
      <c r="G414" s="1" t="s">
        <v>915</v>
      </c>
      <c r="H414" s="1" t="s">
        <v>1615</v>
      </c>
      <c r="I414" s="1" t="s">
        <v>897</v>
      </c>
      <c r="J414" s="6">
        <v>451147</v>
      </c>
      <c r="K414" s="6">
        <v>235341</v>
      </c>
      <c r="L414" s="6">
        <v>164912</v>
      </c>
      <c r="M414" s="1" t="s">
        <v>1844</v>
      </c>
      <c r="N414" s="40">
        <v>0</v>
      </c>
      <c r="O414" s="47">
        <v>0</v>
      </c>
      <c r="P414" s="20">
        <v>1</v>
      </c>
      <c r="Q414" s="59" t="s">
        <v>2173</v>
      </c>
      <c r="R414" s="61">
        <v>0</v>
      </c>
      <c r="S414" s="63"/>
      <c r="T414" s="52">
        <v>0</v>
      </c>
      <c r="U414" s="6">
        <v>0</v>
      </c>
      <c r="V414" s="6">
        <v>0</v>
      </c>
      <c r="W414" s="6">
        <v>0</v>
      </c>
      <c r="X414" s="6">
        <v>0</v>
      </c>
      <c r="Y414" s="14">
        <v>0</v>
      </c>
      <c r="Z414" s="63"/>
      <c r="AA414" s="54">
        <v>0</v>
      </c>
      <c r="AB414" s="9">
        <v>0</v>
      </c>
      <c r="AC414" s="91"/>
      <c r="AD414" s="52">
        <v>0</v>
      </c>
      <c r="AE414" s="6">
        <v>0</v>
      </c>
      <c r="AF414" s="6">
        <v>0</v>
      </c>
      <c r="AG414" s="6">
        <v>0</v>
      </c>
      <c r="AH414" s="64" t="s">
        <v>742</v>
      </c>
      <c r="AI414" s="91"/>
      <c r="AJ414" s="24"/>
      <c r="AK414" s="91"/>
      <c r="AL414" s="52">
        <v>0</v>
      </c>
      <c r="AM414" s="6">
        <v>0</v>
      </c>
      <c r="AN414" s="6">
        <v>0</v>
      </c>
      <c r="AO414" s="6">
        <v>0</v>
      </c>
      <c r="AP414" s="6">
        <v>0</v>
      </c>
      <c r="AQ414" s="14">
        <v>0</v>
      </c>
      <c r="AR414" s="37"/>
      <c r="AS414" s="133"/>
      <c r="AT414" s="34">
        <v>0</v>
      </c>
      <c r="AU414" s="34">
        <v>0</v>
      </c>
      <c r="AW414" s="137"/>
      <c r="BC414" s="34">
        <v>0</v>
      </c>
    </row>
    <row r="415" spans="1:55" s="16" customFormat="1" ht="51">
      <c r="A415" s="57" t="s">
        <v>254</v>
      </c>
      <c r="B415" s="25">
        <v>200718700</v>
      </c>
      <c r="C415" s="1" t="s">
        <v>685</v>
      </c>
      <c r="D415" s="1" t="s">
        <v>566</v>
      </c>
      <c r="E415" s="60" t="s">
        <v>540</v>
      </c>
      <c r="F415" s="36" t="s">
        <v>1842</v>
      </c>
      <c r="G415" s="1" t="s">
        <v>925</v>
      </c>
      <c r="H415" s="1" t="s">
        <v>1615</v>
      </c>
      <c r="I415" s="1" t="s">
        <v>897</v>
      </c>
      <c r="J415" s="6">
        <v>144910</v>
      </c>
      <c r="K415" s="6">
        <v>166255</v>
      </c>
      <c r="L415" s="6">
        <v>100033</v>
      </c>
      <c r="M415" s="1" t="s">
        <v>2324</v>
      </c>
      <c r="N415" s="40">
        <v>0</v>
      </c>
      <c r="O415" s="47">
        <v>0</v>
      </c>
      <c r="P415" s="20">
        <v>3</v>
      </c>
      <c r="Q415" s="59" t="s">
        <v>1711</v>
      </c>
      <c r="R415" s="61">
        <v>0</v>
      </c>
      <c r="S415" s="63"/>
      <c r="T415" s="52">
        <v>0</v>
      </c>
      <c r="U415" s="6">
        <v>0</v>
      </c>
      <c r="V415" s="6">
        <v>0</v>
      </c>
      <c r="W415" s="6">
        <v>0</v>
      </c>
      <c r="X415" s="6">
        <v>0</v>
      </c>
      <c r="Y415" s="14">
        <v>0</v>
      </c>
      <c r="Z415" s="63"/>
      <c r="AA415" s="54">
        <v>0</v>
      </c>
      <c r="AB415" s="9">
        <v>0</v>
      </c>
      <c r="AC415" s="91"/>
      <c r="AD415" s="52">
        <v>0</v>
      </c>
      <c r="AE415" s="6">
        <v>0</v>
      </c>
      <c r="AF415" s="6">
        <v>0</v>
      </c>
      <c r="AG415" s="6">
        <v>0</v>
      </c>
      <c r="AH415" s="64" t="s">
        <v>2253</v>
      </c>
      <c r="AI415" s="91"/>
      <c r="AJ415" s="24"/>
      <c r="AK415" s="91"/>
      <c r="AL415" s="52">
        <v>0</v>
      </c>
      <c r="AM415" s="6">
        <v>0</v>
      </c>
      <c r="AN415" s="6">
        <v>0</v>
      </c>
      <c r="AO415" s="6">
        <v>0</v>
      </c>
      <c r="AP415" s="6">
        <v>0</v>
      </c>
      <c r="AQ415" s="14">
        <v>0</v>
      </c>
      <c r="AR415" s="37"/>
      <c r="AS415" s="133"/>
      <c r="AT415" s="34">
        <v>0</v>
      </c>
      <c r="AU415" s="34">
        <v>0</v>
      </c>
      <c r="AW415" s="137"/>
      <c r="BC415" s="34">
        <v>0</v>
      </c>
    </row>
    <row r="416" spans="1:55" s="16" customFormat="1" ht="76.5">
      <c r="A416" s="57" t="s">
        <v>254</v>
      </c>
      <c r="B416" s="25">
        <v>200722700</v>
      </c>
      <c r="C416" s="1" t="s">
        <v>2430</v>
      </c>
      <c r="D416" s="1" t="s">
        <v>566</v>
      </c>
      <c r="E416" s="60" t="s">
        <v>540</v>
      </c>
      <c r="F416" s="36" t="s">
        <v>1842</v>
      </c>
      <c r="G416" s="1" t="s">
        <v>711</v>
      </c>
      <c r="H416" s="1" t="s">
        <v>1615</v>
      </c>
      <c r="I416" s="1" t="s">
        <v>897</v>
      </c>
      <c r="J416" s="6">
        <v>213250</v>
      </c>
      <c r="K416" s="6">
        <v>232194</v>
      </c>
      <c r="L416" s="6">
        <v>66755</v>
      </c>
      <c r="M416" s="1" t="s">
        <v>1618</v>
      </c>
      <c r="N416" s="40">
        <v>0</v>
      </c>
      <c r="O416" s="47">
        <v>0</v>
      </c>
      <c r="P416" s="20">
        <v>3</v>
      </c>
      <c r="Q416" s="59" t="s">
        <v>1228</v>
      </c>
      <c r="R416" s="61">
        <v>0</v>
      </c>
      <c r="S416" s="63"/>
      <c r="T416" s="52">
        <v>0</v>
      </c>
      <c r="U416" s="6">
        <v>0</v>
      </c>
      <c r="V416" s="6">
        <v>0</v>
      </c>
      <c r="W416" s="6">
        <v>0</v>
      </c>
      <c r="X416" s="6">
        <v>0</v>
      </c>
      <c r="Y416" s="14">
        <v>0</v>
      </c>
      <c r="Z416" s="63"/>
      <c r="AA416" s="54">
        <v>0</v>
      </c>
      <c r="AB416" s="9">
        <v>0</v>
      </c>
      <c r="AC416" s="91"/>
      <c r="AD416" s="52">
        <v>0</v>
      </c>
      <c r="AE416" s="6">
        <v>0</v>
      </c>
      <c r="AF416" s="6">
        <v>0</v>
      </c>
      <c r="AG416" s="6">
        <v>0</v>
      </c>
      <c r="AH416" s="64" t="s">
        <v>2253</v>
      </c>
      <c r="AI416" s="91"/>
      <c r="AJ416" s="24"/>
      <c r="AK416" s="91"/>
      <c r="AL416" s="52">
        <v>0</v>
      </c>
      <c r="AM416" s="6">
        <v>0</v>
      </c>
      <c r="AN416" s="6">
        <v>0</v>
      </c>
      <c r="AO416" s="6">
        <v>0</v>
      </c>
      <c r="AP416" s="6">
        <v>0</v>
      </c>
      <c r="AQ416" s="14">
        <v>0</v>
      </c>
      <c r="AR416" s="37"/>
      <c r="AS416" s="133"/>
      <c r="AT416" s="34">
        <v>0</v>
      </c>
      <c r="AU416" s="34">
        <v>0</v>
      </c>
      <c r="AW416" s="137"/>
      <c r="BC416" s="34">
        <v>0</v>
      </c>
    </row>
    <row r="417" spans="1:55" s="16" customFormat="1" ht="76.5">
      <c r="A417" s="57" t="s">
        <v>254</v>
      </c>
      <c r="B417" s="25">
        <v>200726200</v>
      </c>
      <c r="C417" s="1" t="s">
        <v>1424</v>
      </c>
      <c r="D417" s="1" t="s">
        <v>566</v>
      </c>
      <c r="E417" s="60" t="s">
        <v>540</v>
      </c>
      <c r="F417" s="36" t="s">
        <v>1842</v>
      </c>
      <c r="G417" s="1" t="s">
        <v>1413</v>
      </c>
      <c r="H417" s="1" t="s">
        <v>1615</v>
      </c>
      <c r="I417" s="1" t="s">
        <v>897</v>
      </c>
      <c r="J417" s="6">
        <v>295911</v>
      </c>
      <c r="K417" s="6">
        <v>306851</v>
      </c>
      <c r="L417" s="6">
        <v>291753</v>
      </c>
      <c r="M417" s="1" t="s">
        <v>2328</v>
      </c>
      <c r="N417" s="40">
        <v>0</v>
      </c>
      <c r="O417" s="47">
        <v>0</v>
      </c>
      <c r="P417" s="20">
        <v>3</v>
      </c>
      <c r="Q417" s="59" t="s">
        <v>2205</v>
      </c>
      <c r="R417" s="61">
        <v>0</v>
      </c>
      <c r="S417" s="63"/>
      <c r="T417" s="52">
        <v>0</v>
      </c>
      <c r="U417" s="6">
        <v>0</v>
      </c>
      <c r="V417" s="6">
        <v>0</v>
      </c>
      <c r="W417" s="6">
        <v>0</v>
      </c>
      <c r="X417" s="6">
        <v>0</v>
      </c>
      <c r="Y417" s="14">
        <v>0</v>
      </c>
      <c r="Z417" s="63"/>
      <c r="AA417" s="54">
        <v>0</v>
      </c>
      <c r="AB417" s="9">
        <v>0</v>
      </c>
      <c r="AC417" s="91"/>
      <c r="AD417" s="52">
        <v>0</v>
      </c>
      <c r="AE417" s="6">
        <v>0</v>
      </c>
      <c r="AF417" s="6">
        <v>0</v>
      </c>
      <c r="AG417" s="6">
        <v>0</v>
      </c>
      <c r="AH417" s="64" t="s">
        <v>2253</v>
      </c>
      <c r="AI417" s="91"/>
      <c r="AJ417" s="24"/>
      <c r="AK417" s="91"/>
      <c r="AL417" s="52">
        <v>0</v>
      </c>
      <c r="AM417" s="6">
        <v>0</v>
      </c>
      <c r="AN417" s="6">
        <v>0</v>
      </c>
      <c r="AO417" s="6">
        <v>0</v>
      </c>
      <c r="AP417" s="6">
        <v>0</v>
      </c>
      <c r="AQ417" s="14">
        <v>0</v>
      </c>
      <c r="AR417" s="37"/>
      <c r="AS417" s="133"/>
      <c r="AT417" s="34">
        <v>0</v>
      </c>
      <c r="AU417" s="34">
        <v>0</v>
      </c>
      <c r="AW417" s="137"/>
      <c r="BC417" s="34">
        <v>0</v>
      </c>
    </row>
    <row r="418" spans="1:55" s="16" customFormat="1" ht="76.5">
      <c r="A418" s="57" t="s">
        <v>254</v>
      </c>
      <c r="B418" s="25">
        <v>200727300</v>
      </c>
      <c r="C418" s="1" t="s">
        <v>1428</v>
      </c>
      <c r="D418" s="1" t="s">
        <v>566</v>
      </c>
      <c r="E418" s="60" t="s">
        <v>540</v>
      </c>
      <c r="F418" s="36" t="s">
        <v>2611</v>
      </c>
      <c r="G418" s="1" t="s">
        <v>982</v>
      </c>
      <c r="H418" s="1" t="s">
        <v>1615</v>
      </c>
      <c r="I418" s="1" t="s">
        <v>897</v>
      </c>
      <c r="J418" s="6">
        <v>163547</v>
      </c>
      <c r="K418" s="6">
        <v>210086</v>
      </c>
      <c r="L418" s="6">
        <v>193557</v>
      </c>
      <c r="M418" s="1" t="s">
        <v>1844</v>
      </c>
      <c r="N418" s="40">
        <v>0</v>
      </c>
      <c r="O418" s="47">
        <v>0</v>
      </c>
      <c r="P418" s="20">
        <v>3</v>
      </c>
      <c r="Q418" s="59" t="s">
        <v>2612</v>
      </c>
      <c r="R418" s="61">
        <v>0</v>
      </c>
      <c r="S418" s="63"/>
      <c r="T418" s="52">
        <v>0</v>
      </c>
      <c r="U418" s="6">
        <v>0</v>
      </c>
      <c r="V418" s="6">
        <v>0</v>
      </c>
      <c r="W418" s="6">
        <v>0</v>
      </c>
      <c r="X418" s="6">
        <v>0</v>
      </c>
      <c r="Y418" s="14">
        <v>0</v>
      </c>
      <c r="Z418" s="63"/>
      <c r="AA418" s="54">
        <v>0</v>
      </c>
      <c r="AB418" s="9">
        <v>0</v>
      </c>
      <c r="AC418" s="91"/>
      <c r="AD418" s="52">
        <v>0</v>
      </c>
      <c r="AE418" s="6">
        <v>0</v>
      </c>
      <c r="AF418" s="6">
        <v>0</v>
      </c>
      <c r="AG418" s="6">
        <v>0</v>
      </c>
      <c r="AH418" s="64" t="s">
        <v>2253</v>
      </c>
      <c r="AI418" s="91"/>
      <c r="AJ418" s="24"/>
      <c r="AK418" s="91"/>
      <c r="AL418" s="52">
        <v>0</v>
      </c>
      <c r="AM418" s="6">
        <v>0</v>
      </c>
      <c r="AN418" s="6">
        <v>0</v>
      </c>
      <c r="AO418" s="6">
        <v>0</v>
      </c>
      <c r="AP418" s="6">
        <v>0</v>
      </c>
      <c r="AQ418" s="14">
        <v>0</v>
      </c>
      <c r="AR418" s="37"/>
      <c r="AS418" s="133"/>
      <c r="AT418" s="34">
        <v>0</v>
      </c>
      <c r="AU418" s="34">
        <v>0</v>
      </c>
      <c r="AW418" s="137"/>
      <c r="BC418" s="34">
        <v>0</v>
      </c>
    </row>
    <row r="419" spans="1:55" s="16" customFormat="1" ht="51">
      <c r="A419" s="57" t="s">
        <v>255</v>
      </c>
      <c r="B419" s="25">
        <v>200728700</v>
      </c>
      <c r="C419" s="1" t="s">
        <v>1891</v>
      </c>
      <c r="D419" s="1" t="s">
        <v>566</v>
      </c>
      <c r="E419" s="60" t="s">
        <v>540</v>
      </c>
      <c r="F419" s="36" t="s">
        <v>1842</v>
      </c>
      <c r="G419" s="1" t="s">
        <v>1201</v>
      </c>
      <c r="H419" s="1" t="s">
        <v>1615</v>
      </c>
      <c r="I419" s="17" t="s">
        <v>1839</v>
      </c>
      <c r="J419" s="6">
        <v>537283</v>
      </c>
      <c r="K419" s="6">
        <v>497028</v>
      </c>
      <c r="L419" s="6">
        <v>507119</v>
      </c>
      <c r="M419" s="1" t="s">
        <v>1844</v>
      </c>
      <c r="N419" s="40">
        <v>0</v>
      </c>
      <c r="O419" s="47">
        <v>0</v>
      </c>
      <c r="P419" s="20">
        <v>1</v>
      </c>
      <c r="Q419" s="59" t="s">
        <v>1800</v>
      </c>
      <c r="R419" s="61">
        <v>0</v>
      </c>
      <c r="S419" s="63"/>
      <c r="T419" s="52">
        <v>225000</v>
      </c>
      <c r="U419" s="6">
        <v>0</v>
      </c>
      <c r="V419" s="6">
        <v>0</v>
      </c>
      <c r="W419" s="6">
        <v>0</v>
      </c>
      <c r="X419" s="6">
        <v>0</v>
      </c>
      <c r="Y419" s="14">
        <v>0</v>
      </c>
      <c r="Z419" s="63"/>
      <c r="AA419" s="52">
        <v>225000</v>
      </c>
      <c r="AB419" s="9">
        <v>0</v>
      </c>
      <c r="AC419" s="91"/>
      <c r="AD419" s="52">
        <v>0</v>
      </c>
      <c r="AE419" s="6">
        <v>0</v>
      </c>
      <c r="AF419" s="6">
        <v>0</v>
      </c>
      <c r="AG419" s="6">
        <v>0</v>
      </c>
      <c r="AH419" s="64" t="s">
        <v>742</v>
      </c>
      <c r="AI419" s="91"/>
      <c r="AJ419" s="24"/>
      <c r="AK419" s="91"/>
      <c r="AL419" s="52">
        <v>0</v>
      </c>
      <c r="AM419" s="6">
        <v>0</v>
      </c>
      <c r="AN419" s="6">
        <v>0</v>
      </c>
      <c r="AO419" s="6">
        <v>0</v>
      </c>
      <c r="AP419" s="6">
        <v>0</v>
      </c>
      <c r="AQ419" s="14">
        <v>0</v>
      </c>
      <c r="AR419" s="37" t="s">
        <v>1801</v>
      </c>
      <c r="AS419" s="133"/>
      <c r="AT419" s="34">
        <v>0</v>
      </c>
      <c r="AU419" s="34">
        <v>0</v>
      </c>
      <c r="AV419" s="16" t="s">
        <v>732</v>
      </c>
      <c r="AW419" s="137"/>
      <c r="BC419" s="34">
        <v>0</v>
      </c>
    </row>
    <row r="420" spans="1:55" s="16" customFormat="1" ht="51">
      <c r="A420" s="57" t="s">
        <v>138</v>
      </c>
      <c r="B420" s="25">
        <v>199007700</v>
      </c>
      <c r="C420" s="1" t="s">
        <v>1611</v>
      </c>
      <c r="D420" s="1" t="s">
        <v>1612</v>
      </c>
      <c r="E420" s="60" t="s">
        <v>1499</v>
      </c>
      <c r="F420" s="36" t="s">
        <v>1842</v>
      </c>
      <c r="G420" s="1" t="s">
        <v>341</v>
      </c>
      <c r="H420" s="1" t="s">
        <v>1615</v>
      </c>
      <c r="I420" s="1" t="s">
        <v>1273</v>
      </c>
      <c r="J420" s="6">
        <v>3884045</v>
      </c>
      <c r="K420" s="6">
        <v>3990748</v>
      </c>
      <c r="L420" s="6">
        <v>4102784</v>
      </c>
      <c r="M420" s="1" t="s">
        <v>2324</v>
      </c>
      <c r="N420" s="6">
        <v>0</v>
      </c>
      <c r="O420" s="9">
        <v>3770000</v>
      </c>
      <c r="P420" s="20">
        <v>1</v>
      </c>
      <c r="Q420" s="59" t="s">
        <v>401</v>
      </c>
      <c r="R420" s="61">
        <v>3770000</v>
      </c>
      <c r="S420" s="63"/>
      <c r="T420" s="52">
        <v>3700000</v>
      </c>
      <c r="U420" s="6">
        <v>3700000</v>
      </c>
      <c r="V420" s="6">
        <v>3700000</v>
      </c>
      <c r="W420" s="6">
        <v>0</v>
      </c>
      <c r="X420" s="6">
        <v>0</v>
      </c>
      <c r="Y420" s="14">
        <v>0</v>
      </c>
      <c r="Z420" s="63"/>
      <c r="AA420" s="52">
        <v>3700000</v>
      </c>
      <c r="AB420" s="9">
        <v>0</v>
      </c>
      <c r="AC420" s="91"/>
      <c r="AD420" s="52">
        <v>3700000</v>
      </c>
      <c r="AE420" s="6">
        <v>3700000</v>
      </c>
      <c r="AF420" s="6">
        <v>0</v>
      </c>
      <c r="AG420" s="6">
        <v>0</v>
      </c>
      <c r="AH420" s="64" t="s">
        <v>2480</v>
      </c>
      <c r="AI420" s="91"/>
      <c r="AJ420" s="24"/>
      <c r="AK420" s="91"/>
      <c r="AL420" s="52">
        <v>3000000</v>
      </c>
      <c r="AM420" s="6">
        <v>3000000</v>
      </c>
      <c r="AN420" s="6">
        <v>3000000</v>
      </c>
      <c r="AO420" s="6">
        <v>0</v>
      </c>
      <c r="AP420" s="6">
        <v>0</v>
      </c>
      <c r="AQ420" s="14">
        <v>0</v>
      </c>
      <c r="AR420" s="37"/>
      <c r="AS420" s="133"/>
      <c r="AT420" s="34">
        <v>0</v>
      </c>
      <c r="AU420" s="34">
        <v>0</v>
      </c>
      <c r="AW420" s="137"/>
      <c r="BC420" s="34">
        <v>0</v>
      </c>
    </row>
    <row r="421" spans="1:55" s="16" customFormat="1" ht="51">
      <c r="A421" s="57" t="s">
        <v>254</v>
      </c>
      <c r="B421" s="25">
        <v>200100300</v>
      </c>
      <c r="C421" s="1" t="s">
        <v>1700</v>
      </c>
      <c r="D421" s="1" t="s">
        <v>1612</v>
      </c>
      <c r="E421" s="60" t="s">
        <v>540</v>
      </c>
      <c r="F421" s="36" t="s">
        <v>1842</v>
      </c>
      <c r="G421" s="1" t="s">
        <v>1383</v>
      </c>
      <c r="H421" s="1" t="s">
        <v>1615</v>
      </c>
      <c r="I421" s="1" t="s">
        <v>1862</v>
      </c>
      <c r="J421" s="6">
        <v>245491</v>
      </c>
      <c r="K421" s="6">
        <v>184235</v>
      </c>
      <c r="L421" s="6">
        <v>134742</v>
      </c>
      <c r="M421" s="1" t="s">
        <v>2324</v>
      </c>
      <c r="N421" s="6">
        <v>0</v>
      </c>
      <c r="O421" s="9">
        <v>200000</v>
      </c>
      <c r="P421" s="20">
        <v>1</v>
      </c>
      <c r="Q421" s="59" t="s">
        <v>2572</v>
      </c>
      <c r="R421" s="61">
        <v>200000</v>
      </c>
      <c r="S421" s="63"/>
      <c r="T421" s="52">
        <v>245491</v>
      </c>
      <c r="U421" s="6">
        <v>245491</v>
      </c>
      <c r="V421" s="6">
        <v>245491</v>
      </c>
      <c r="W421" s="6">
        <v>0</v>
      </c>
      <c r="X421" s="6">
        <v>0</v>
      </c>
      <c r="Y421" s="14">
        <v>0</v>
      </c>
      <c r="Z421" s="63"/>
      <c r="AA421" s="52">
        <v>245491</v>
      </c>
      <c r="AB421" s="9">
        <v>0</v>
      </c>
      <c r="AC421" s="91"/>
      <c r="AD421" s="52">
        <v>245491</v>
      </c>
      <c r="AE421" s="6">
        <v>245491</v>
      </c>
      <c r="AF421" s="6">
        <v>0</v>
      </c>
      <c r="AG421" s="6">
        <v>0</v>
      </c>
      <c r="AH421" s="64" t="s">
        <v>2043</v>
      </c>
      <c r="AI421" s="91"/>
      <c r="AJ421" s="24"/>
      <c r="AK421" s="91"/>
      <c r="AL421" s="52">
        <v>245491</v>
      </c>
      <c r="AM421" s="6">
        <v>184235</v>
      </c>
      <c r="AN421" s="6">
        <v>134742</v>
      </c>
      <c r="AO421" s="6">
        <v>0</v>
      </c>
      <c r="AP421" s="6">
        <v>0</v>
      </c>
      <c r="AQ421" s="14">
        <v>0</v>
      </c>
      <c r="AR421" s="37"/>
      <c r="AS421" s="133"/>
      <c r="AT421" s="34">
        <v>0</v>
      </c>
      <c r="AU421" s="34">
        <v>0</v>
      </c>
      <c r="AW421" s="137"/>
      <c r="BC421" s="34">
        <v>0</v>
      </c>
    </row>
    <row r="422" spans="1:55" s="16" customFormat="1" ht="63.75">
      <c r="A422" s="57" t="s">
        <v>254</v>
      </c>
      <c r="B422" s="25">
        <v>200105300</v>
      </c>
      <c r="C422" s="1" t="s">
        <v>1704</v>
      </c>
      <c r="D422" s="1" t="s">
        <v>1612</v>
      </c>
      <c r="E422" s="60" t="s">
        <v>2504</v>
      </c>
      <c r="F422" s="36" t="s">
        <v>1838</v>
      </c>
      <c r="G422" s="1" t="s">
        <v>1361</v>
      </c>
      <c r="H422" s="1" t="s">
        <v>1615</v>
      </c>
      <c r="I422" s="1" t="s">
        <v>1818</v>
      </c>
      <c r="J422" s="6">
        <v>326113</v>
      </c>
      <c r="K422" s="6">
        <v>350266</v>
      </c>
      <c r="L422" s="6">
        <v>375029</v>
      </c>
      <c r="M422" s="1" t="s">
        <v>2324</v>
      </c>
      <c r="N422" s="6">
        <v>0</v>
      </c>
      <c r="O422" s="9">
        <v>294949</v>
      </c>
      <c r="P422" s="20">
        <v>1</v>
      </c>
      <c r="Q422" s="59" t="s">
        <v>1475</v>
      </c>
      <c r="R422" s="61">
        <v>294949</v>
      </c>
      <c r="S422" s="63"/>
      <c r="T422" s="52">
        <v>232776</v>
      </c>
      <c r="U422" s="6">
        <v>158333</v>
      </c>
      <c r="V422" s="6">
        <v>158033</v>
      </c>
      <c r="W422" s="6">
        <v>0</v>
      </c>
      <c r="X422" s="6">
        <v>0</v>
      </c>
      <c r="Y422" s="14">
        <v>0</v>
      </c>
      <c r="Z422" s="63"/>
      <c r="AA422" s="52">
        <v>232776</v>
      </c>
      <c r="AB422" s="9">
        <v>0</v>
      </c>
      <c r="AC422" s="91"/>
      <c r="AD422" s="52">
        <v>158333</v>
      </c>
      <c r="AE422" s="6">
        <v>158033</v>
      </c>
      <c r="AF422" s="6">
        <v>0</v>
      </c>
      <c r="AG422" s="6">
        <v>0</v>
      </c>
      <c r="AH422" s="64" t="s">
        <v>747</v>
      </c>
      <c r="AI422" s="91"/>
      <c r="AJ422" s="24"/>
      <c r="AK422" s="91"/>
      <c r="AL422" s="52">
        <v>158333</v>
      </c>
      <c r="AM422" s="6">
        <v>158333</v>
      </c>
      <c r="AN422" s="6">
        <v>158333</v>
      </c>
      <c r="AO422" s="6">
        <v>0</v>
      </c>
      <c r="AP422" s="6">
        <v>0</v>
      </c>
      <c r="AQ422" s="14">
        <v>0</v>
      </c>
      <c r="AR422" s="37" t="s">
        <v>1835</v>
      </c>
      <c r="AS422" s="133"/>
      <c r="AT422" s="34">
        <v>0</v>
      </c>
      <c r="AU422" s="34">
        <v>0</v>
      </c>
      <c r="AW422" s="137"/>
      <c r="BC422" s="34">
        <v>0</v>
      </c>
    </row>
    <row r="423" spans="1:55" s="16" customFormat="1" ht="51">
      <c r="A423" s="57" t="s">
        <v>255</v>
      </c>
      <c r="B423" s="25">
        <v>200725400</v>
      </c>
      <c r="C423" s="1" t="s">
        <v>1890</v>
      </c>
      <c r="D423" s="1" t="s">
        <v>1612</v>
      </c>
      <c r="E423" s="60" t="s">
        <v>540</v>
      </c>
      <c r="F423" s="36" t="s">
        <v>1842</v>
      </c>
      <c r="G423" s="1" t="s">
        <v>1408</v>
      </c>
      <c r="H423" s="1" t="s">
        <v>1615</v>
      </c>
      <c r="I423" s="1" t="s">
        <v>897</v>
      </c>
      <c r="J423" s="6">
        <v>155818.01</v>
      </c>
      <c r="K423" s="6">
        <v>163609</v>
      </c>
      <c r="L423" s="6">
        <v>171789</v>
      </c>
      <c r="M423" s="1" t="s">
        <v>2328</v>
      </c>
      <c r="N423" s="40">
        <v>0</v>
      </c>
      <c r="O423" s="47">
        <v>0</v>
      </c>
      <c r="P423" s="20">
        <v>3</v>
      </c>
      <c r="Q423" s="59" t="s">
        <v>1799</v>
      </c>
      <c r="R423" s="61">
        <v>0</v>
      </c>
      <c r="S423" s="63"/>
      <c r="T423" s="52">
        <v>0</v>
      </c>
      <c r="U423" s="6">
        <v>0</v>
      </c>
      <c r="V423" s="6">
        <v>0</v>
      </c>
      <c r="W423" s="6">
        <v>0</v>
      </c>
      <c r="X423" s="6">
        <v>0</v>
      </c>
      <c r="Y423" s="14">
        <v>0</v>
      </c>
      <c r="Z423" s="63"/>
      <c r="AA423" s="54">
        <v>0</v>
      </c>
      <c r="AB423" s="9">
        <v>0</v>
      </c>
      <c r="AC423" s="91"/>
      <c r="AD423" s="52">
        <v>0</v>
      </c>
      <c r="AE423" s="6">
        <v>0</v>
      </c>
      <c r="AF423" s="6">
        <v>0</v>
      </c>
      <c r="AG423" s="6">
        <v>0</v>
      </c>
      <c r="AH423" s="64" t="s">
        <v>2253</v>
      </c>
      <c r="AI423" s="91"/>
      <c r="AJ423" s="24"/>
      <c r="AK423" s="91"/>
      <c r="AL423" s="52">
        <v>0</v>
      </c>
      <c r="AM423" s="6">
        <v>0</v>
      </c>
      <c r="AN423" s="6">
        <v>0</v>
      </c>
      <c r="AO423" s="6">
        <v>0</v>
      </c>
      <c r="AP423" s="6">
        <v>0</v>
      </c>
      <c r="AQ423" s="14">
        <v>0</v>
      </c>
      <c r="AR423" s="37"/>
      <c r="AS423" s="133"/>
      <c r="AT423" s="34">
        <v>0</v>
      </c>
      <c r="AU423" s="34">
        <v>0</v>
      </c>
      <c r="AW423" s="137"/>
      <c r="BC423" s="34">
        <v>0</v>
      </c>
    </row>
    <row r="424" spans="1:55" s="16" customFormat="1" ht="76.5">
      <c r="A424" s="57" t="s">
        <v>255</v>
      </c>
      <c r="B424" s="25">
        <v>200731300</v>
      </c>
      <c r="C424" s="1" t="s">
        <v>1893</v>
      </c>
      <c r="D424" s="1" t="s">
        <v>1612</v>
      </c>
      <c r="E424" s="60" t="s">
        <v>540</v>
      </c>
      <c r="F424" s="36" t="s">
        <v>1842</v>
      </c>
      <c r="G424" s="1" t="s">
        <v>493</v>
      </c>
      <c r="H424" s="1" t="s">
        <v>1615</v>
      </c>
      <c r="I424" s="1" t="s">
        <v>897</v>
      </c>
      <c r="J424" s="6">
        <v>148844</v>
      </c>
      <c r="K424" s="6">
        <v>156287</v>
      </c>
      <c r="L424" s="6">
        <v>164201</v>
      </c>
      <c r="M424" s="1" t="s">
        <v>1618</v>
      </c>
      <c r="N424" s="40">
        <v>0</v>
      </c>
      <c r="O424" s="47">
        <v>0</v>
      </c>
      <c r="P424" s="20">
        <v>3</v>
      </c>
      <c r="Q424" s="59" t="s">
        <v>1811</v>
      </c>
      <c r="R424" s="61">
        <v>0</v>
      </c>
      <c r="S424" s="63"/>
      <c r="T424" s="52">
        <v>0</v>
      </c>
      <c r="U424" s="6">
        <v>0</v>
      </c>
      <c r="V424" s="6">
        <v>0</v>
      </c>
      <c r="W424" s="6">
        <v>0</v>
      </c>
      <c r="X424" s="6">
        <v>0</v>
      </c>
      <c r="Y424" s="14">
        <v>0</v>
      </c>
      <c r="Z424" s="63"/>
      <c r="AA424" s="54">
        <v>0</v>
      </c>
      <c r="AB424" s="9">
        <v>0</v>
      </c>
      <c r="AC424" s="91"/>
      <c r="AD424" s="52">
        <v>0</v>
      </c>
      <c r="AE424" s="6">
        <v>0</v>
      </c>
      <c r="AF424" s="6">
        <v>0</v>
      </c>
      <c r="AG424" s="6">
        <v>0</v>
      </c>
      <c r="AH424" s="64" t="s">
        <v>2253</v>
      </c>
      <c r="AI424" s="91"/>
      <c r="AJ424" s="24"/>
      <c r="AK424" s="91"/>
      <c r="AL424" s="52">
        <v>0</v>
      </c>
      <c r="AM424" s="6">
        <v>0</v>
      </c>
      <c r="AN424" s="6">
        <v>0</v>
      </c>
      <c r="AO424" s="6">
        <v>0</v>
      </c>
      <c r="AP424" s="6">
        <v>0</v>
      </c>
      <c r="AQ424" s="14">
        <v>0</v>
      </c>
      <c r="AR424" s="37"/>
      <c r="AS424" s="133"/>
      <c r="AT424" s="34">
        <v>0</v>
      </c>
      <c r="AU424" s="34">
        <v>0</v>
      </c>
      <c r="AW424" s="137"/>
      <c r="BC424" s="34">
        <v>0</v>
      </c>
    </row>
    <row r="425" spans="1:55" s="16" customFormat="1" ht="89.25">
      <c r="A425" s="57" t="s">
        <v>255</v>
      </c>
      <c r="B425" s="25">
        <v>200731400</v>
      </c>
      <c r="C425" s="1" t="s">
        <v>1894</v>
      </c>
      <c r="D425" s="1" t="s">
        <v>1612</v>
      </c>
      <c r="E425" s="60" t="s">
        <v>540</v>
      </c>
      <c r="F425" s="36" t="s">
        <v>1842</v>
      </c>
      <c r="G425" s="1" t="s">
        <v>494</v>
      </c>
      <c r="H425" s="1" t="s">
        <v>1851</v>
      </c>
      <c r="I425" s="1" t="s">
        <v>897</v>
      </c>
      <c r="J425" s="6">
        <v>238514</v>
      </c>
      <c r="K425" s="6">
        <v>250440</v>
      </c>
      <c r="L425" s="6">
        <v>262964</v>
      </c>
      <c r="M425" s="1" t="s">
        <v>1618</v>
      </c>
      <c r="N425" s="40">
        <v>0</v>
      </c>
      <c r="O425" s="47">
        <v>0</v>
      </c>
      <c r="P425" s="20">
        <v>3</v>
      </c>
      <c r="Q425" s="59" t="s">
        <v>1812</v>
      </c>
      <c r="R425" s="61">
        <v>0</v>
      </c>
      <c r="S425" s="63"/>
      <c r="T425" s="52">
        <v>0</v>
      </c>
      <c r="U425" s="6">
        <v>0</v>
      </c>
      <c r="V425" s="6">
        <v>0</v>
      </c>
      <c r="W425" s="6">
        <v>0</v>
      </c>
      <c r="X425" s="6">
        <v>0</v>
      </c>
      <c r="Y425" s="14">
        <v>0</v>
      </c>
      <c r="Z425" s="63"/>
      <c r="AA425" s="54">
        <v>0</v>
      </c>
      <c r="AB425" s="9">
        <v>0</v>
      </c>
      <c r="AC425" s="91"/>
      <c r="AD425" s="52">
        <v>0</v>
      </c>
      <c r="AE425" s="6">
        <v>0</v>
      </c>
      <c r="AF425" s="6">
        <v>0</v>
      </c>
      <c r="AG425" s="6">
        <v>0</v>
      </c>
      <c r="AH425" s="64" t="s">
        <v>2253</v>
      </c>
      <c r="AI425" s="91"/>
      <c r="AJ425" s="24"/>
      <c r="AK425" s="91"/>
      <c r="AL425" s="52">
        <v>0</v>
      </c>
      <c r="AM425" s="6">
        <v>0</v>
      </c>
      <c r="AN425" s="6">
        <v>0</v>
      </c>
      <c r="AO425" s="6">
        <v>0</v>
      </c>
      <c r="AP425" s="6">
        <v>0</v>
      </c>
      <c r="AQ425" s="14">
        <v>0</v>
      </c>
      <c r="AR425" s="37"/>
      <c r="AS425" s="133"/>
      <c r="AT425" s="34">
        <v>0</v>
      </c>
      <c r="AU425" s="34">
        <v>0</v>
      </c>
      <c r="AW425" s="137"/>
      <c r="BC425" s="34">
        <v>0</v>
      </c>
    </row>
    <row r="426" spans="1:55" s="16" customFormat="1" ht="76.5">
      <c r="A426" s="57" t="s">
        <v>255</v>
      </c>
      <c r="B426" s="25">
        <v>200732700</v>
      </c>
      <c r="C426" s="1" t="s">
        <v>1897</v>
      </c>
      <c r="D426" s="1" t="s">
        <v>1612</v>
      </c>
      <c r="E426" s="60" t="s">
        <v>540</v>
      </c>
      <c r="F426" s="36" t="s">
        <v>1842</v>
      </c>
      <c r="G426" s="1" t="s">
        <v>624</v>
      </c>
      <c r="H426" s="1" t="s">
        <v>1615</v>
      </c>
      <c r="I426" s="1" t="s">
        <v>897</v>
      </c>
      <c r="J426" s="6">
        <v>192720</v>
      </c>
      <c r="K426" s="6">
        <v>202356</v>
      </c>
      <c r="L426" s="6">
        <v>212474</v>
      </c>
      <c r="M426" s="1" t="s">
        <v>2328</v>
      </c>
      <c r="N426" s="40">
        <v>0</v>
      </c>
      <c r="O426" s="47">
        <v>0</v>
      </c>
      <c r="P426" s="20">
        <v>3</v>
      </c>
      <c r="Q426" s="59" t="s">
        <v>1814</v>
      </c>
      <c r="R426" s="61">
        <v>0</v>
      </c>
      <c r="S426" s="63"/>
      <c r="T426" s="52">
        <v>0</v>
      </c>
      <c r="U426" s="6">
        <v>0</v>
      </c>
      <c r="V426" s="6">
        <v>0</v>
      </c>
      <c r="W426" s="6">
        <v>0</v>
      </c>
      <c r="X426" s="6">
        <v>0</v>
      </c>
      <c r="Y426" s="14">
        <v>0</v>
      </c>
      <c r="Z426" s="63"/>
      <c r="AA426" s="54">
        <v>0</v>
      </c>
      <c r="AB426" s="9">
        <v>0</v>
      </c>
      <c r="AC426" s="91"/>
      <c r="AD426" s="52">
        <v>0</v>
      </c>
      <c r="AE426" s="6">
        <v>0</v>
      </c>
      <c r="AF426" s="6">
        <v>0</v>
      </c>
      <c r="AG426" s="6">
        <v>0</v>
      </c>
      <c r="AH426" s="64" t="s">
        <v>2257</v>
      </c>
      <c r="AI426" s="91"/>
      <c r="AJ426" s="24"/>
      <c r="AK426" s="91"/>
      <c r="AL426" s="52">
        <v>0</v>
      </c>
      <c r="AM426" s="6">
        <v>0</v>
      </c>
      <c r="AN426" s="6">
        <v>0</v>
      </c>
      <c r="AO426" s="6">
        <v>0</v>
      </c>
      <c r="AP426" s="6">
        <v>0</v>
      </c>
      <c r="AQ426" s="14">
        <v>0</v>
      </c>
      <c r="AR426" s="37"/>
      <c r="AS426" s="133"/>
      <c r="AT426" s="34">
        <v>0</v>
      </c>
      <c r="AU426" s="34">
        <v>0</v>
      </c>
      <c r="AW426" s="137"/>
      <c r="BC426" s="34">
        <v>0</v>
      </c>
    </row>
    <row r="427" spans="1:55" s="16" customFormat="1" ht="63.75">
      <c r="A427" s="57" t="s">
        <v>255</v>
      </c>
      <c r="B427" s="25">
        <v>200738800</v>
      </c>
      <c r="C427" s="1" t="s">
        <v>1899</v>
      </c>
      <c r="D427" s="1" t="s">
        <v>1612</v>
      </c>
      <c r="E427" s="60" t="s">
        <v>540</v>
      </c>
      <c r="F427" s="36" t="s">
        <v>1842</v>
      </c>
      <c r="G427" s="1" t="s">
        <v>265</v>
      </c>
      <c r="H427" s="1" t="s">
        <v>1615</v>
      </c>
      <c r="I427" s="1" t="s">
        <v>897</v>
      </c>
      <c r="J427" s="6">
        <v>890189</v>
      </c>
      <c r="K427" s="6">
        <v>925797</v>
      </c>
      <c r="L427" s="6">
        <v>962828</v>
      </c>
      <c r="M427" s="1" t="s">
        <v>2324</v>
      </c>
      <c r="N427" s="40">
        <v>0</v>
      </c>
      <c r="O427" s="47">
        <v>0</v>
      </c>
      <c r="P427" s="20">
        <v>1</v>
      </c>
      <c r="Q427" s="59" t="s">
        <v>1813</v>
      </c>
      <c r="R427" s="61">
        <v>0</v>
      </c>
      <c r="S427" s="63"/>
      <c r="T427" s="52">
        <v>0</v>
      </c>
      <c r="U427" s="6">
        <v>0</v>
      </c>
      <c r="V427" s="6">
        <v>0</v>
      </c>
      <c r="W427" s="6">
        <v>0</v>
      </c>
      <c r="X427" s="6">
        <v>0</v>
      </c>
      <c r="Y427" s="14">
        <v>0</v>
      </c>
      <c r="Z427" s="63"/>
      <c r="AA427" s="54">
        <v>0</v>
      </c>
      <c r="AB427" s="9">
        <v>0</v>
      </c>
      <c r="AC427" s="91"/>
      <c r="AD427" s="52">
        <v>0</v>
      </c>
      <c r="AE427" s="6">
        <v>0</v>
      </c>
      <c r="AF427" s="6">
        <v>0</v>
      </c>
      <c r="AG427" s="6">
        <v>0</v>
      </c>
      <c r="AH427" s="64"/>
      <c r="AI427" s="91"/>
      <c r="AJ427" s="24"/>
      <c r="AK427" s="91"/>
      <c r="AL427" s="52">
        <v>0</v>
      </c>
      <c r="AM427" s="6">
        <v>0</v>
      </c>
      <c r="AN427" s="6">
        <v>0</v>
      </c>
      <c r="AO427" s="6">
        <v>0</v>
      </c>
      <c r="AP427" s="6">
        <v>0</v>
      </c>
      <c r="AQ427" s="14">
        <v>0</v>
      </c>
      <c r="AR427" s="37" t="s">
        <v>1801</v>
      </c>
      <c r="AS427" s="133"/>
      <c r="AT427" s="34">
        <v>0</v>
      </c>
      <c r="AU427" s="34">
        <v>0</v>
      </c>
      <c r="AW427" s="137"/>
      <c r="BC427" s="34">
        <v>0</v>
      </c>
    </row>
    <row r="428" spans="1:55" s="16" customFormat="1" ht="102">
      <c r="A428" s="57" t="s">
        <v>254</v>
      </c>
      <c r="B428" s="25">
        <v>200735900</v>
      </c>
      <c r="C428" s="1" t="s">
        <v>120</v>
      </c>
      <c r="D428" s="1" t="s">
        <v>121</v>
      </c>
      <c r="E428" s="60" t="s">
        <v>540</v>
      </c>
      <c r="F428" s="36" t="s">
        <v>869</v>
      </c>
      <c r="G428" s="1" t="s">
        <v>106</v>
      </c>
      <c r="H428" s="1" t="s">
        <v>1615</v>
      </c>
      <c r="I428" s="1" t="s">
        <v>897</v>
      </c>
      <c r="J428" s="6">
        <v>292030</v>
      </c>
      <c r="K428" s="6">
        <v>272938</v>
      </c>
      <c r="L428" s="6">
        <v>282900</v>
      </c>
      <c r="M428" s="1" t="s">
        <v>2324</v>
      </c>
      <c r="N428" s="40">
        <v>0</v>
      </c>
      <c r="O428" s="47">
        <v>0</v>
      </c>
      <c r="P428" s="20">
        <v>2.3</v>
      </c>
      <c r="Q428" s="59" t="s">
        <v>2127</v>
      </c>
      <c r="R428" s="61">
        <v>0</v>
      </c>
      <c r="S428" s="63"/>
      <c r="T428" s="52">
        <v>0</v>
      </c>
      <c r="U428" s="6">
        <v>0</v>
      </c>
      <c r="V428" s="6">
        <v>0</v>
      </c>
      <c r="W428" s="6">
        <v>0</v>
      </c>
      <c r="X428" s="6">
        <v>0</v>
      </c>
      <c r="Y428" s="14">
        <v>0</v>
      </c>
      <c r="Z428" s="63"/>
      <c r="AA428" s="54">
        <v>0</v>
      </c>
      <c r="AB428" s="9">
        <v>0</v>
      </c>
      <c r="AC428" s="91"/>
      <c r="AD428" s="52">
        <v>0</v>
      </c>
      <c r="AE428" s="6">
        <v>0</v>
      </c>
      <c r="AF428" s="6">
        <v>0</v>
      </c>
      <c r="AG428" s="6">
        <v>0</v>
      </c>
      <c r="AH428" s="64" t="s">
        <v>742</v>
      </c>
      <c r="AI428" s="91"/>
      <c r="AJ428" s="24"/>
      <c r="AK428" s="91"/>
      <c r="AL428" s="52">
        <v>0</v>
      </c>
      <c r="AM428" s="6">
        <v>0</v>
      </c>
      <c r="AN428" s="6">
        <v>0</v>
      </c>
      <c r="AO428" s="6">
        <v>0</v>
      </c>
      <c r="AP428" s="6">
        <v>0</v>
      </c>
      <c r="AQ428" s="14">
        <v>0</v>
      </c>
      <c r="AR428" s="37"/>
      <c r="AS428" s="133"/>
      <c r="AT428" s="34">
        <v>0</v>
      </c>
      <c r="AU428" s="34">
        <v>0</v>
      </c>
      <c r="AW428" s="137"/>
      <c r="BC428" s="34">
        <v>0</v>
      </c>
    </row>
    <row r="429" spans="1:55" s="16" customFormat="1" ht="63.75">
      <c r="A429" s="57" t="s">
        <v>252</v>
      </c>
      <c r="B429" s="25">
        <v>199401807</v>
      </c>
      <c r="C429" s="1" t="s">
        <v>1882</v>
      </c>
      <c r="D429" s="1" t="s">
        <v>1883</v>
      </c>
      <c r="E429" s="60" t="s">
        <v>209</v>
      </c>
      <c r="F429" s="36" t="s">
        <v>74</v>
      </c>
      <c r="G429" s="1" t="s">
        <v>1156</v>
      </c>
      <c r="H429" s="1" t="s">
        <v>1615</v>
      </c>
      <c r="I429" s="1" t="s">
        <v>1616</v>
      </c>
      <c r="J429" s="6">
        <v>199345</v>
      </c>
      <c r="K429" s="6">
        <v>200237</v>
      </c>
      <c r="L429" s="6">
        <v>201154</v>
      </c>
      <c r="M429" s="1" t="s">
        <v>1844</v>
      </c>
      <c r="N429" s="6">
        <v>0</v>
      </c>
      <c r="O429" s="9">
        <v>80000</v>
      </c>
      <c r="P429" s="20">
        <v>2.1</v>
      </c>
      <c r="Q429" s="59" t="s">
        <v>2368</v>
      </c>
      <c r="R429" s="61">
        <v>80000</v>
      </c>
      <c r="S429" s="63"/>
      <c r="T429" s="52">
        <v>64000</v>
      </c>
      <c r="U429" s="6">
        <v>65000</v>
      </c>
      <c r="V429" s="6">
        <v>64000</v>
      </c>
      <c r="W429" s="6">
        <v>0</v>
      </c>
      <c r="X429" s="6">
        <v>0</v>
      </c>
      <c r="Y429" s="14">
        <v>0</v>
      </c>
      <c r="Z429" s="63"/>
      <c r="AA429" s="52">
        <v>64000</v>
      </c>
      <c r="AB429" s="9">
        <v>0</v>
      </c>
      <c r="AC429" s="91"/>
      <c r="AD429" s="52">
        <v>65000</v>
      </c>
      <c r="AE429" s="6">
        <v>64000</v>
      </c>
      <c r="AF429" s="6">
        <v>0</v>
      </c>
      <c r="AG429" s="6">
        <v>0</v>
      </c>
      <c r="AH429" s="64" t="s">
        <v>848</v>
      </c>
      <c r="AI429" s="91"/>
      <c r="AJ429" s="24"/>
      <c r="AK429" s="91"/>
      <c r="AL429" s="52">
        <v>64000</v>
      </c>
      <c r="AM429" s="6">
        <v>65000</v>
      </c>
      <c r="AN429" s="6">
        <v>64000</v>
      </c>
      <c r="AO429" s="6">
        <v>0</v>
      </c>
      <c r="AP429" s="6">
        <v>0</v>
      </c>
      <c r="AQ429" s="14">
        <v>0</v>
      </c>
      <c r="AR429" s="37" t="s">
        <v>2363</v>
      </c>
      <c r="AS429" s="133"/>
      <c r="AT429" s="34">
        <v>0</v>
      </c>
      <c r="AU429" s="34">
        <v>0</v>
      </c>
      <c r="AW429" s="137"/>
      <c r="BC429" s="34">
        <v>0</v>
      </c>
    </row>
    <row r="430" spans="1:55" s="16" customFormat="1" ht="63.75">
      <c r="A430" s="57" t="s">
        <v>254</v>
      </c>
      <c r="B430" s="25">
        <v>200723600</v>
      </c>
      <c r="C430" s="1" t="s">
        <v>195</v>
      </c>
      <c r="D430" s="1" t="s">
        <v>2435</v>
      </c>
      <c r="E430" s="60" t="s">
        <v>540</v>
      </c>
      <c r="F430" s="36" t="s">
        <v>1842</v>
      </c>
      <c r="G430" s="1" t="s">
        <v>4</v>
      </c>
      <c r="H430" s="1" t="s">
        <v>1615</v>
      </c>
      <c r="I430" s="1" t="s">
        <v>897</v>
      </c>
      <c r="J430" s="6">
        <v>490430</v>
      </c>
      <c r="K430" s="6">
        <v>491812</v>
      </c>
      <c r="L430" s="6">
        <v>477808</v>
      </c>
      <c r="M430" s="1" t="s">
        <v>2324</v>
      </c>
      <c r="N430" s="40">
        <v>0</v>
      </c>
      <c r="O430" s="47">
        <v>0</v>
      </c>
      <c r="P430" s="20">
        <v>1</v>
      </c>
      <c r="Q430" s="59" t="s">
        <v>2071</v>
      </c>
      <c r="R430" s="61">
        <v>0</v>
      </c>
      <c r="S430" s="63"/>
      <c r="T430" s="52">
        <v>0</v>
      </c>
      <c r="U430" s="6">
        <v>0</v>
      </c>
      <c r="V430" s="6">
        <v>0</v>
      </c>
      <c r="W430" s="6">
        <v>0</v>
      </c>
      <c r="X430" s="6">
        <v>0</v>
      </c>
      <c r="Y430" s="14">
        <v>0</v>
      </c>
      <c r="Z430" s="63"/>
      <c r="AA430" s="54">
        <v>0</v>
      </c>
      <c r="AB430" s="9">
        <v>0</v>
      </c>
      <c r="AC430" s="91"/>
      <c r="AD430" s="52">
        <v>0</v>
      </c>
      <c r="AE430" s="6">
        <v>0</v>
      </c>
      <c r="AF430" s="6">
        <v>0</v>
      </c>
      <c r="AG430" s="6">
        <v>0</v>
      </c>
      <c r="AH430" s="64" t="s">
        <v>742</v>
      </c>
      <c r="AI430" s="91"/>
      <c r="AJ430" s="24"/>
      <c r="AK430" s="91"/>
      <c r="AL430" s="52">
        <v>0</v>
      </c>
      <c r="AM430" s="6">
        <v>0</v>
      </c>
      <c r="AN430" s="6">
        <v>0</v>
      </c>
      <c r="AO430" s="6">
        <v>0</v>
      </c>
      <c r="AP430" s="6">
        <v>0</v>
      </c>
      <c r="AQ430" s="14">
        <v>0</v>
      </c>
      <c r="AR430" s="37"/>
      <c r="AS430" s="133"/>
      <c r="AT430" s="34">
        <v>0</v>
      </c>
      <c r="AU430" s="34">
        <v>0</v>
      </c>
      <c r="AW430" s="137"/>
      <c r="BC430" s="34">
        <v>0</v>
      </c>
    </row>
    <row r="431" spans="1:55" s="16" customFormat="1" ht="51">
      <c r="A431" s="57" t="s">
        <v>252</v>
      </c>
      <c r="B431" s="25">
        <v>200705700</v>
      </c>
      <c r="C431" s="1" t="s">
        <v>548</v>
      </c>
      <c r="D431" s="1" t="s">
        <v>549</v>
      </c>
      <c r="E431" s="60" t="s">
        <v>206</v>
      </c>
      <c r="F431" s="36" t="s">
        <v>1857</v>
      </c>
      <c r="G431" s="1" t="s">
        <v>226</v>
      </c>
      <c r="H431" s="1" t="s">
        <v>1615</v>
      </c>
      <c r="I431" s="1" t="s">
        <v>897</v>
      </c>
      <c r="J431" s="6">
        <v>4008000</v>
      </c>
      <c r="K431" s="6">
        <v>0</v>
      </c>
      <c r="L431" s="6">
        <v>0</v>
      </c>
      <c r="M431" s="1" t="s">
        <v>1618</v>
      </c>
      <c r="N431" s="6">
        <v>0</v>
      </c>
      <c r="O431" s="9">
        <v>0</v>
      </c>
      <c r="P431" s="20">
        <v>3</v>
      </c>
      <c r="Q431" s="59" t="s">
        <v>56</v>
      </c>
      <c r="R431" s="61">
        <v>0</v>
      </c>
      <c r="S431" s="63"/>
      <c r="T431" s="52">
        <v>0</v>
      </c>
      <c r="U431" s="6">
        <v>0</v>
      </c>
      <c r="V431" s="6">
        <v>0</v>
      </c>
      <c r="W431" s="6">
        <v>0</v>
      </c>
      <c r="X431" s="6">
        <v>0</v>
      </c>
      <c r="Y431" s="14">
        <v>0</v>
      </c>
      <c r="Z431" s="63"/>
      <c r="AA431" s="54">
        <v>0</v>
      </c>
      <c r="AB431" s="9">
        <v>0</v>
      </c>
      <c r="AC431" s="91"/>
      <c r="AD431" s="52">
        <v>0</v>
      </c>
      <c r="AE431" s="6">
        <v>0</v>
      </c>
      <c r="AF431" s="6">
        <v>0</v>
      </c>
      <c r="AG431" s="6">
        <v>0</v>
      </c>
      <c r="AH431" s="64" t="s">
        <v>742</v>
      </c>
      <c r="AI431" s="91"/>
      <c r="AJ431" s="24"/>
      <c r="AK431" s="91"/>
      <c r="AL431" s="52">
        <v>0</v>
      </c>
      <c r="AM431" s="6">
        <v>0</v>
      </c>
      <c r="AN431" s="6">
        <v>0</v>
      </c>
      <c r="AO431" s="6">
        <v>0</v>
      </c>
      <c r="AP431" s="6">
        <v>0</v>
      </c>
      <c r="AQ431" s="14">
        <v>0</v>
      </c>
      <c r="AR431" s="37"/>
      <c r="AS431" s="133"/>
      <c r="AT431" s="34">
        <v>0</v>
      </c>
      <c r="AU431" s="34">
        <v>0</v>
      </c>
      <c r="AW431" s="137"/>
      <c r="BC431" s="34">
        <v>0</v>
      </c>
    </row>
    <row r="432" spans="1:55" s="16" customFormat="1" ht="63.75">
      <c r="A432" s="57" t="s">
        <v>252</v>
      </c>
      <c r="B432" s="25">
        <v>199101901</v>
      </c>
      <c r="C432" s="1" t="s">
        <v>2343</v>
      </c>
      <c r="D432" s="1" t="s">
        <v>2344</v>
      </c>
      <c r="E432" s="60" t="s">
        <v>1492</v>
      </c>
      <c r="F432" s="36" t="s">
        <v>2225</v>
      </c>
      <c r="G432" s="1" t="s">
        <v>500</v>
      </c>
      <c r="H432" s="1" t="s">
        <v>1620</v>
      </c>
      <c r="I432" s="1" t="s">
        <v>1585</v>
      </c>
      <c r="J432" s="6">
        <v>174000</v>
      </c>
      <c r="K432" s="6">
        <v>408000</v>
      </c>
      <c r="L432" s="6">
        <v>412000</v>
      </c>
      <c r="M432" s="1" t="s">
        <v>1618</v>
      </c>
      <c r="N432" s="6">
        <v>0</v>
      </c>
      <c r="O432" s="9">
        <v>143942</v>
      </c>
      <c r="P432" s="20">
        <v>2.2</v>
      </c>
      <c r="Q432" s="59" t="s">
        <v>2530</v>
      </c>
      <c r="R432" s="61">
        <v>143942</v>
      </c>
      <c r="S432" s="63"/>
      <c r="T432" s="52">
        <v>234650</v>
      </c>
      <c r="U432" s="6">
        <v>338000</v>
      </c>
      <c r="V432" s="6">
        <v>412000</v>
      </c>
      <c r="W432" s="6">
        <v>0</v>
      </c>
      <c r="X432" s="6">
        <v>0</v>
      </c>
      <c r="Y432" s="14">
        <v>0</v>
      </c>
      <c r="Z432" s="63"/>
      <c r="AA432" s="52">
        <v>234650</v>
      </c>
      <c r="AB432" s="9">
        <v>0</v>
      </c>
      <c r="AC432" s="91"/>
      <c r="AD432" s="52">
        <v>338000</v>
      </c>
      <c r="AE432" s="6">
        <v>412000</v>
      </c>
      <c r="AF432" s="6">
        <v>0</v>
      </c>
      <c r="AG432" s="6">
        <v>0</v>
      </c>
      <c r="AH432" s="64" t="s">
        <v>1463</v>
      </c>
      <c r="AI432" s="91"/>
      <c r="AJ432" s="24"/>
      <c r="AK432" s="91"/>
      <c r="AL432" s="55">
        <v>234650</v>
      </c>
      <c r="AM432" s="42">
        <v>439460</v>
      </c>
      <c r="AN432" s="42">
        <v>518450</v>
      </c>
      <c r="AO432" s="6">
        <v>0</v>
      </c>
      <c r="AP432" s="6">
        <v>0</v>
      </c>
      <c r="AQ432" s="14">
        <v>0</v>
      </c>
      <c r="AR432" s="37" t="s">
        <v>2531</v>
      </c>
      <c r="AS432" s="133"/>
      <c r="AT432" s="6">
        <v>0</v>
      </c>
      <c r="AU432" s="6">
        <v>0</v>
      </c>
      <c r="AW432" s="137"/>
      <c r="BC432" s="6">
        <v>0</v>
      </c>
    </row>
    <row r="433" spans="1:55" s="16" customFormat="1" ht="76.5">
      <c r="A433" s="57" t="s">
        <v>252</v>
      </c>
      <c r="B433" s="27">
        <v>199608701</v>
      </c>
      <c r="C433" s="1" t="s">
        <v>1059</v>
      </c>
      <c r="D433" s="1" t="s">
        <v>2344</v>
      </c>
      <c r="E433" s="60" t="s">
        <v>1492</v>
      </c>
      <c r="F433" s="36" t="s">
        <v>2225</v>
      </c>
      <c r="G433" s="1" t="s">
        <v>2097</v>
      </c>
      <c r="H433" s="1" t="s">
        <v>1620</v>
      </c>
      <c r="I433" s="1" t="s">
        <v>1585</v>
      </c>
      <c r="J433" s="6">
        <v>95650</v>
      </c>
      <c r="K433" s="6">
        <v>101460</v>
      </c>
      <c r="L433" s="6">
        <v>106450</v>
      </c>
      <c r="M433" s="1" t="s">
        <v>1795</v>
      </c>
      <c r="N433" s="6">
        <v>0</v>
      </c>
      <c r="O433" s="9">
        <v>75912</v>
      </c>
      <c r="P433" s="20">
        <v>2.1</v>
      </c>
      <c r="Q433" s="59" t="s">
        <v>636</v>
      </c>
      <c r="R433" s="61">
        <v>75912</v>
      </c>
      <c r="S433" s="63"/>
      <c r="T433" s="52">
        <v>0</v>
      </c>
      <c r="U433" s="6">
        <v>0</v>
      </c>
      <c r="V433" s="6">
        <v>0</v>
      </c>
      <c r="W433" s="6">
        <v>0</v>
      </c>
      <c r="X433" s="6">
        <v>0</v>
      </c>
      <c r="Y433" s="14">
        <v>0</v>
      </c>
      <c r="Z433" s="63"/>
      <c r="AA433" s="52">
        <v>0</v>
      </c>
      <c r="AB433" s="9">
        <v>0</v>
      </c>
      <c r="AC433" s="91"/>
      <c r="AD433" s="52">
        <v>0</v>
      </c>
      <c r="AE433" s="6">
        <v>0</v>
      </c>
      <c r="AF433" s="6">
        <v>0</v>
      </c>
      <c r="AG433" s="6">
        <v>0</v>
      </c>
      <c r="AH433" s="64" t="s">
        <v>1660</v>
      </c>
      <c r="AI433" s="91"/>
      <c r="AJ433" s="24" t="s">
        <v>2184</v>
      </c>
      <c r="AK433" s="91"/>
      <c r="AL433" s="52">
        <v>95650</v>
      </c>
      <c r="AM433" s="6">
        <v>101460</v>
      </c>
      <c r="AN433" s="6">
        <v>106450</v>
      </c>
      <c r="AO433" s="6">
        <v>0</v>
      </c>
      <c r="AP433" s="6">
        <v>0</v>
      </c>
      <c r="AQ433" s="14">
        <v>0</v>
      </c>
      <c r="AR433" s="37"/>
      <c r="AS433" s="133"/>
      <c r="AT433" s="34">
        <v>0</v>
      </c>
      <c r="AU433" s="34">
        <v>0</v>
      </c>
      <c r="AW433" s="137"/>
      <c r="BC433" s="34">
        <v>0</v>
      </c>
    </row>
    <row r="434" spans="1:55" s="16" customFormat="1" ht="114.75">
      <c r="A434" s="57" t="s">
        <v>252</v>
      </c>
      <c r="B434" s="25">
        <v>200200300</v>
      </c>
      <c r="C434" s="1" t="s">
        <v>2456</v>
      </c>
      <c r="D434" s="1" t="s">
        <v>2344</v>
      </c>
      <c r="E434" s="60" t="s">
        <v>1492</v>
      </c>
      <c r="F434" s="36" t="s">
        <v>2225</v>
      </c>
      <c r="G434" s="1" t="s">
        <v>1360</v>
      </c>
      <c r="H434" s="1" t="s">
        <v>1620</v>
      </c>
      <c r="I434" s="1" t="s">
        <v>1585</v>
      </c>
      <c r="J434" s="6">
        <v>5265000</v>
      </c>
      <c r="K434" s="6">
        <v>5905000</v>
      </c>
      <c r="L434" s="6">
        <v>5911000</v>
      </c>
      <c r="M434" s="1" t="s">
        <v>1618</v>
      </c>
      <c r="N434" s="6">
        <v>7000000</v>
      </c>
      <c r="O434" s="9">
        <v>0</v>
      </c>
      <c r="P434" s="20">
        <v>1</v>
      </c>
      <c r="Q434" s="59" t="s">
        <v>892</v>
      </c>
      <c r="R434" s="61">
        <v>7000000</v>
      </c>
      <c r="S434" s="63"/>
      <c r="T434" s="52">
        <v>100000</v>
      </c>
      <c r="U434" s="6">
        <v>100000</v>
      </c>
      <c r="V434" s="6">
        <v>100000</v>
      </c>
      <c r="W434" s="6">
        <v>5265000</v>
      </c>
      <c r="X434" s="6">
        <v>5905000</v>
      </c>
      <c r="Y434" s="14">
        <v>5911000</v>
      </c>
      <c r="Z434" s="63"/>
      <c r="AA434" s="52">
        <v>100000</v>
      </c>
      <c r="AB434" s="9">
        <v>5265000</v>
      </c>
      <c r="AC434" s="91"/>
      <c r="AD434" s="52">
        <v>100000</v>
      </c>
      <c r="AE434" s="6">
        <v>100000</v>
      </c>
      <c r="AF434" s="6">
        <v>5905000</v>
      </c>
      <c r="AG434" s="6">
        <v>5911000</v>
      </c>
      <c r="AH434" s="64" t="s">
        <v>245</v>
      </c>
      <c r="AI434" s="91"/>
      <c r="AJ434" s="24"/>
      <c r="AK434" s="91"/>
      <c r="AL434" s="52">
        <v>0</v>
      </c>
      <c r="AM434" s="6">
        <v>0</v>
      </c>
      <c r="AN434" s="6">
        <v>0</v>
      </c>
      <c r="AO434" s="6">
        <v>5265000</v>
      </c>
      <c r="AP434" s="6">
        <v>5905000</v>
      </c>
      <c r="AQ434" s="14">
        <v>5911000</v>
      </c>
      <c r="AR434" s="37" t="s">
        <v>887</v>
      </c>
      <c r="AS434" s="133"/>
      <c r="AT434" s="34">
        <v>0</v>
      </c>
      <c r="AU434" s="34">
        <v>0</v>
      </c>
      <c r="AW434" s="137"/>
      <c r="BC434" s="34">
        <v>0</v>
      </c>
    </row>
    <row r="435" spans="1:55" s="16" customFormat="1" ht="38.25">
      <c r="A435" s="57" t="s">
        <v>254</v>
      </c>
      <c r="B435" s="25">
        <v>200707200</v>
      </c>
      <c r="C435" s="1" t="s">
        <v>200</v>
      </c>
      <c r="D435" s="1" t="s">
        <v>1301</v>
      </c>
      <c r="E435" s="60" t="s">
        <v>1492</v>
      </c>
      <c r="F435" s="36" t="s">
        <v>2225</v>
      </c>
      <c r="G435" s="1" t="s">
        <v>334</v>
      </c>
      <c r="H435" s="1" t="s">
        <v>1620</v>
      </c>
      <c r="I435" s="1" t="s">
        <v>897</v>
      </c>
      <c r="J435" s="6">
        <v>332640</v>
      </c>
      <c r="K435" s="6">
        <v>291358</v>
      </c>
      <c r="L435" s="6">
        <v>291360</v>
      </c>
      <c r="M435" s="1" t="s">
        <v>1618</v>
      </c>
      <c r="N435" s="40">
        <v>0</v>
      </c>
      <c r="O435" s="47">
        <v>0</v>
      </c>
      <c r="P435" s="20">
        <v>3</v>
      </c>
      <c r="Q435" s="59" t="s">
        <v>2226</v>
      </c>
      <c r="R435" s="61">
        <v>0</v>
      </c>
      <c r="S435" s="63"/>
      <c r="T435" s="52">
        <v>0</v>
      </c>
      <c r="U435" s="6">
        <v>0</v>
      </c>
      <c r="V435" s="6">
        <v>0</v>
      </c>
      <c r="W435" s="6">
        <v>0</v>
      </c>
      <c r="X435" s="6">
        <v>0</v>
      </c>
      <c r="Y435" s="14">
        <v>0</v>
      </c>
      <c r="Z435" s="63"/>
      <c r="AA435" s="54">
        <v>0</v>
      </c>
      <c r="AB435" s="9">
        <v>0</v>
      </c>
      <c r="AC435" s="91"/>
      <c r="AD435" s="52">
        <v>0</v>
      </c>
      <c r="AE435" s="6">
        <v>0</v>
      </c>
      <c r="AF435" s="6">
        <v>0</v>
      </c>
      <c r="AG435" s="6">
        <v>0</v>
      </c>
      <c r="AH435" s="64" t="s">
        <v>2253</v>
      </c>
      <c r="AI435" s="91"/>
      <c r="AJ435" s="24"/>
      <c r="AK435" s="91"/>
      <c r="AL435" s="52">
        <v>0</v>
      </c>
      <c r="AM435" s="6">
        <v>0</v>
      </c>
      <c r="AN435" s="6">
        <v>0</v>
      </c>
      <c r="AO435" s="6">
        <v>0</v>
      </c>
      <c r="AP435" s="6">
        <v>0</v>
      </c>
      <c r="AQ435" s="14">
        <v>0</v>
      </c>
      <c r="AR435" s="37"/>
      <c r="AS435" s="133"/>
      <c r="AT435" s="34">
        <v>0</v>
      </c>
      <c r="AU435" s="34">
        <v>0</v>
      </c>
      <c r="AW435" s="137"/>
      <c r="BC435" s="34">
        <v>0</v>
      </c>
    </row>
    <row r="436" spans="1:55" s="16" customFormat="1" ht="76.5">
      <c r="A436" s="57" t="s">
        <v>252</v>
      </c>
      <c r="B436" s="25">
        <v>199901000</v>
      </c>
      <c r="C436" s="1" t="s">
        <v>1070</v>
      </c>
      <c r="D436" s="1" t="s">
        <v>1071</v>
      </c>
      <c r="E436" s="60" t="s">
        <v>209</v>
      </c>
      <c r="F436" s="36" t="s">
        <v>869</v>
      </c>
      <c r="G436" s="1" t="s">
        <v>1866</v>
      </c>
      <c r="H436" s="1" t="s">
        <v>1615</v>
      </c>
      <c r="I436" s="1" t="s">
        <v>2326</v>
      </c>
      <c r="J436" s="6">
        <v>23609</v>
      </c>
      <c r="K436" s="6">
        <v>23609</v>
      </c>
      <c r="L436" s="6">
        <v>23609</v>
      </c>
      <c r="M436" s="1" t="s">
        <v>2324</v>
      </c>
      <c r="N436" s="6">
        <v>0</v>
      </c>
      <c r="O436" s="9">
        <v>23500</v>
      </c>
      <c r="P436" s="20">
        <v>2.3</v>
      </c>
      <c r="Q436" s="59" t="s">
        <v>2313</v>
      </c>
      <c r="R436" s="61">
        <v>23500</v>
      </c>
      <c r="S436" s="63"/>
      <c r="T436" s="52">
        <v>18887</v>
      </c>
      <c r="U436" s="6">
        <v>18887</v>
      </c>
      <c r="V436" s="6">
        <v>18887</v>
      </c>
      <c r="W436" s="6">
        <v>0</v>
      </c>
      <c r="X436" s="6">
        <v>0</v>
      </c>
      <c r="Y436" s="14">
        <v>0</v>
      </c>
      <c r="Z436" s="63"/>
      <c r="AA436" s="52">
        <v>18887</v>
      </c>
      <c r="AB436" s="9">
        <v>0</v>
      </c>
      <c r="AC436" s="91"/>
      <c r="AD436" s="52">
        <v>18887</v>
      </c>
      <c r="AE436" s="6">
        <v>18887</v>
      </c>
      <c r="AF436" s="6">
        <v>0</v>
      </c>
      <c r="AG436" s="6">
        <v>0</v>
      </c>
      <c r="AH436" s="64" t="s">
        <v>994</v>
      </c>
      <c r="AI436" s="91"/>
      <c r="AJ436" s="24"/>
      <c r="AK436" s="91"/>
      <c r="AL436" s="52">
        <v>0</v>
      </c>
      <c r="AM436" s="6">
        <v>0</v>
      </c>
      <c r="AN436" s="6">
        <v>0</v>
      </c>
      <c r="AO436" s="6">
        <v>0</v>
      </c>
      <c r="AP436" s="6">
        <v>0</v>
      </c>
      <c r="AQ436" s="14">
        <v>0</v>
      </c>
      <c r="AR436" s="37"/>
      <c r="AS436" s="133"/>
      <c r="AT436" s="34">
        <v>0</v>
      </c>
      <c r="AU436" s="34">
        <v>0</v>
      </c>
      <c r="AW436" s="137"/>
      <c r="BC436" s="34">
        <v>0</v>
      </c>
    </row>
    <row r="437" spans="1:55" s="16" customFormat="1" ht="114.75">
      <c r="A437" s="57" t="s">
        <v>256</v>
      </c>
      <c r="B437" s="25">
        <v>200201500</v>
      </c>
      <c r="C437" s="1" t="s">
        <v>1224</v>
      </c>
      <c r="D437" s="1" t="s">
        <v>1071</v>
      </c>
      <c r="E437" s="60" t="s">
        <v>209</v>
      </c>
      <c r="F437" s="36" t="s">
        <v>869</v>
      </c>
      <c r="G437" s="1" t="s">
        <v>900</v>
      </c>
      <c r="H437" s="1" t="s">
        <v>1615</v>
      </c>
      <c r="I437" s="1" t="s">
        <v>2326</v>
      </c>
      <c r="J437" s="6">
        <v>112352</v>
      </c>
      <c r="K437" s="6">
        <v>116360</v>
      </c>
      <c r="L437" s="6">
        <v>118799</v>
      </c>
      <c r="M437" s="1" t="s">
        <v>2328</v>
      </c>
      <c r="N437" s="40">
        <v>0</v>
      </c>
      <c r="O437" s="9">
        <v>68337</v>
      </c>
      <c r="P437" s="20">
        <v>2.2</v>
      </c>
      <c r="Q437" s="59" t="s">
        <v>1483</v>
      </c>
      <c r="R437" s="61">
        <v>68337</v>
      </c>
      <c r="S437" s="63"/>
      <c r="T437" s="52">
        <v>68337</v>
      </c>
      <c r="U437" s="6">
        <v>68337</v>
      </c>
      <c r="V437" s="6">
        <v>68337</v>
      </c>
      <c r="W437" s="6">
        <v>0</v>
      </c>
      <c r="X437" s="6">
        <v>0</v>
      </c>
      <c r="Y437" s="14">
        <v>0</v>
      </c>
      <c r="Z437" s="63"/>
      <c r="AA437" s="52">
        <v>68337</v>
      </c>
      <c r="AB437" s="9">
        <v>0</v>
      </c>
      <c r="AC437" s="91"/>
      <c r="AD437" s="52">
        <v>68337</v>
      </c>
      <c r="AE437" s="6">
        <v>68337</v>
      </c>
      <c r="AF437" s="6">
        <v>0</v>
      </c>
      <c r="AG437" s="6">
        <v>0</v>
      </c>
      <c r="AH437" s="64" t="s">
        <v>1368</v>
      </c>
      <c r="AI437" s="91"/>
      <c r="AJ437" s="24"/>
      <c r="AK437" s="91"/>
      <c r="AL437" s="52">
        <v>0</v>
      </c>
      <c r="AM437" s="6">
        <v>0</v>
      </c>
      <c r="AN437" s="6">
        <v>0</v>
      </c>
      <c r="AO437" s="6">
        <v>0</v>
      </c>
      <c r="AP437" s="6">
        <v>0</v>
      </c>
      <c r="AQ437" s="14">
        <v>0</v>
      </c>
      <c r="AR437" s="37"/>
      <c r="AS437" s="133"/>
      <c r="AT437" s="34">
        <v>0</v>
      </c>
      <c r="AU437" s="34">
        <v>0</v>
      </c>
      <c r="AW437" s="137"/>
      <c r="BC437" s="34">
        <v>0</v>
      </c>
    </row>
    <row r="438" spans="1:55" s="16" customFormat="1" ht="51">
      <c r="A438" s="57" t="s">
        <v>254</v>
      </c>
      <c r="B438" s="25">
        <v>199107100</v>
      </c>
      <c r="C438" s="1" t="s">
        <v>313</v>
      </c>
      <c r="D438" s="1" t="s">
        <v>2347</v>
      </c>
      <c r="E438" s="60" t="s">
        <v>206</v>
      </c>
      <c r="F438" s="36" t="s">
        <v>1356</v>
      </c>
      <c r="G438" s="1" t="s">
        <v>1647</v>
      </c>
      <c r="H438" s="1" t="s">
        <v>1615</v>
      </c>
      <c r="I438" s="1" t="s">
        <v>1013</v>
      </c>
      <c r="J438" s="6">
        <v>450900</v>
      </c>
      <c r="K438" s="6">
        <v>456591</v>
      </c>
      <c r="L438" s="6">
        <v>460458</v>
      </c>
      <c r="M438" s="1" t="s">
        <v>2324</v>
      </c>
      <c r="N438" s="6">
        <v>0</v>
      </c>
      <c r="O438" s="9">
        <v>455756</v>
      </c>
      <c r="P438" s="20">
        <v>3</v>
      </c>
      <c r="Q438" s="59" t="s">
        <v>1538</v>
      </c>
      <c r="R438" s="61">
        <v>455756</v>
      </c>
      <c r="S438" s="63"/>
      <c r="T438" s="52">
        <v>365000</v>
      </c>
      <c r="U438" s="6">
        <v>365000</v>
      </c>
      <c r="V438" s="6">
        <v>365000</v>
      </c>
      <c r="W438" s="6">
        <v>0</v>
      </c>
      <c r="X438" s="6">
        <v>0</v>
      </c>
      <c r="Y438" s="14">
        <v>0</v>
      </c>
      <c r="Z438" s="63"/>
      <c r="AA438" s="53">
        <v>0</v>
      </c>
      <c r="AB438" s="9">
        <v>0</v>
      </c>
      <c r="AC438" s="91"/>
      <c r="AD438" s="53">
        <v>0</v>
      </c>
      <c r="AE438" s="18">
        <v>0</v>
      </c>
      <c r="AF438" s="6">
        <v>0</v>
      </c>
      <c r="AG438" s="6">
        <v>0</v>
      </c>
      <c r="AH438" s="64" t="s">
        <v>284</v>
      </c>
      <c r="AI438" s="91"/>
      <c r="AJ438" s="24" t="s">
        <v>127</v>
      </c>
      <c r="AK438" s="91"/>
      <c r="AL438" s="52">
        <v>291096</v>
      </c>
      <c r="AM438" s="6">
        <v>291096</v>
      </c>
      <c r="AN438" s="6">
        <v>291096</v>
      </c>
      <c r="AO438" s="6">
        <v>0</v>
      </c>
      <c r="AP438" s="6">
        <v>0</v>
      </c>
      <c r="AQ438" s="14">
        <v>0</v>
      </c>
      <c r="AR438" s="37" t="s">
        <v>1539</v>
      </c>
      <c r="AS438" s="133"/>
      <c r="AT438" s="34">
        <v>0</v>
      </c>
      <c r="AU438" s="34">
        <v>0</v>
      </c>
      <c r="AW438" s="137"/>
      <c r="BC438" s="34">
        <v>0</v>
      </c>
    </row>
    <row r="439" spans="1:55" s="16" customFormat="1" ht="76.5">
      <c r="A439" s="57" t="s">
        <v>252</v>
      </c>
      <c r="B439" s="25">
        <v>199201000</v>
      </c>
      <c r="C439" s="1" t="s">
        <v>2346</v>
      </c>
      <c r="D439" s="1" t="s">
        <v>2347</v>
      </c>
      <c r="E439" s="60" t="s">
        <v>2513</v>
      </c>
      <c r="F439" s="36" t="s">
        <v>2495</v>
      </c>
      <c r="G439" s="1" t="s">
        <v>655</v>
      </c>
      <c r="H439" s="1" t="s">
        <v>1620</v>
      </c>
      <c r="I439" s="1" t="s">
        <v>1862</v>
      </c>
      <c r="J439" s="6">
        <v>245641</v>
      </c>
      <c r="K439" s="6">
        <v>295641</v>
      </c>
      <c r="L439" s="6">
        <v>283718</v>
      </c>
      <c r="M439" s="1" t="s">
        <v>1623</v>
      </c>
      <c r="N439" s="6">
        <v>0</v>
      </c>
      <c r="O439" s="9">
        <v>179000</v>
      </c>
      <c r="P439" s="20">
        <v>2.3</v>
      </c>
      <c r="Q439" s="59" t="s">
        <v>1741</v>
      </c>
      <c r="R439" s="61">
        <v>179000</v>
      </c>
      <c r="S439" s="63"/>
      <c r="T439" s="52">
        <v>245805</v>
      </c>
      <c r="U439" s="6">
        <v>295641</v>
      </c>
      <c r="V439" s="6">
        <v>283718</v>
      </c>
      <c r="W439" s="6">
        <v>0</v>
      </c>
      <c r="X439" s="6">
        <v>0</v>
      </c>
      <c r="Y439" s="14">
        <v>0</v>
      </c>
      <c r="Z439" s="63"/>
      <c r="AA439" s="52">
        <v>245805</v>
      </c>
      <c r="AB439" s="9">
        <v>0</v>
      </c>
      <c r="AC439" s="91"/>
      <c r="AD439" s="52">
        <v>295641</v>
      </c>
      <c r="AE439" s="6">
        <v>283718</v>
      </c>
      <c r="AF439" s="6">
        <v>0</v>
      </c>
      <c r="AG439" s="6">
        <v>0</v>
      </c>
      <c r="AH439" s="64" t="s">
        <v>287</v>
      </c>
      <c r="AI439" s="91"/>
      <c r="AJ439" s="24"/>
      <c r="AK439" s="91"/>
      <c r="AL439" s="52">
        <v>245805</v>
      </c>
      <c r="AM439" s="6">
        <v>295641</v>
      </c>
      <c r="AN439" s="6">
        <v>283718</v>
      </c>
      <c r="AO439" s="6">
        <v>0</v>
      </c>
      <c r="AP439" s="6">
        <v>0</v>
      </c>
      <c r="AQ439" s="14">
        <v>0</v>
      </c>
      <c r="AR439" s="37" t="s">
        <v>81</v>
      </c>
      <c r="AS439" s="133"/>
      <c r="AT439" s="34">
        <v>0</v>
      </c>
      <c r="AU439" s="34">
        <v>0</v>
      </c>
      <c r="AW439" s="137"/>
      <c r="BC439" s="34">
        <v>0</v>
      </c>
    </row>
    <row r="440" spans="1:55" s="16" customFormat="1" ht="63.75">
      <c r="A440" s="57" t="s">
        <v>254</v>
      </c>
      <c r="B440" s="25">
        <v>199405000</v>
      </c>
      <c r="C440" s="1" t="s">
        <v>216</v>
      </c>
      <c r="D440" s="1" t="s">
        <v>2347</v>
      </c>
      <c r="E440" s="60" t="s">
        <v>206</v>
      </c>
      <c r="F440" s="36" t="s">
        <v>1356</v>
      </c>
      <c r="G440" s="1" t="s">
        <v>1150</v>
      </c>
      <c r="H440" s="1" t="s">
        <v>1615</v>
      </c>
      <c r="I440" s="1" t="s">
        <v>1862</v>
      </c>
      <c r="J440" s="6">
        <v>408910.92</v>
      </c>
      <c r="K440" s="6">
        <v>425702.16</v>
      </c>
      <c r="L440" s="6">
        <v>393310.72</v>
      </c>
      <c r="M440" s="1" t="s">
        <v>1623</v>
      </c>
      <c r="N440" s="6">
        <v>0</v>
      </c>
      <c r="O440" s="9">
        <v>245000</v>
      </c>
      <c r="P440" s="20">
        <v>2.3</v>
      </c>
      <c r="Q440" s="59" t="s">
        <v>2549</v>
      </c>
      <c r="R440" s="61">
        <v>245000</v>
      </c>
      <c r="S440" s="63"/>
      <c r="T440" s="52">
        <v>231380</v>
      </c>
      <c r="U440" s="6">
        <v>231380</v>
      </c>
      <c r="V440" s="6">
        <v>231380</v>
      </c>
      <c r="W440" s="6">
        <v>0</v>
      </c>
      <c r="X440" s="6">
        <v>0</v>
      </c>
      <c r="Y440" s="14">
        <v>0</v>
      </c>
      <c r="Z440" s="63"/>
      <c r="AA440" s="52">
        <v>231380</v>
      </c>
      <c r="AB440" s="9">
        <v>0</v>
      </c>
      <c r="AC440" s="91"/>
      <c r="AD440" s="52">
        <v>231380</v>
      </c>
      <c r="AE440" s="6">
        <v>231380</v>
      </c>
      <c r="AF440" s="6">
        <v>0</v>
      </c>
      <c r="AG440" s="6">
        <v>0</v>
      </c>
      <c r="AH440" s="64" t="s">
        <v>852</v>
      </c>
      <c r="AI440" s="91"/>
      <c r="AJ440" s="24"/>
      <c r="AK440" s="91"/>
      <c r="AL440" s="52">
        <v>231380</v>
      </c>
      <c r="AM440" s="6">
        <v>231380</v>
      </c>
      <c r="AN440" s="6">
        <v>231380</v>
      </c>
      <c r="AO440" s="6">
        <v>0</v>
      </c>
      <c r="AP440" s="6">
        <v>0</v>
      </c>
      <c r="AQ440" s="14">
        <v>0</v>
      </c>
      <c r="AR440" s="37" t="s">
        <v>2028</v>
      </c>
      <c r="AS440" s="133"/>
      <c r="AT440" s="34">
        <v>0</v>
      </c>
      <c r="AU440" s="34">
        <v>0</v>
      </c>
      <c r="AW440" s="137"/>
      <c r="BC440" s="34">
        <v>0</v>
      </c>
    </row>
    <row r="441" spans="1:55" s="16" customFormat="1" ht="63.75">
      <c r="A441" s="57" t="s">
        <v>253</v>
      </c>
      <c r="B441" s="25">
        <v>199505703</v>
      </c>
      <c r="C441" s="1" t="s">
        <v>2514</v>
      </c>
      <c r="D441" s="1" t="s">
        <v>517</v>
      </c>
      <c r="E441" s="60" t="s">
        <v>518</v>
      </c>
      <c r="F441" s="36" t="s">
        <v>2238</v>
      </c>
      <c r="G441" s="1" t="s">
        <v>626</v>
      </c>
      <c r="H441" s="1" t="s">
        <v>62</v>
      </c>
      <c r="I441" s="1" t="s">
        <v>1561</v>
      </c>
      <c r="J441" s="6">
        <v>2581215</v>
      </c>
      <c r="K441" s="6">
        <v>2664071</v>
      </c>
      <c r="L441" s="6">
        <v>2668763</v>
      </c>
      <c r="M441" s="1" t="s">
        <v>2324</v>
      </c>
      <c r="N441" s="6">
        <v>0</v>
      </c>
      <c r="O441" s="9">
        <v>81929</v>
      </c>
      <c r="P441" s="20">
        <v>1</v>
      </c>
      <c r="Q441" s="59" t="s">
        <v>1973</v>
      </c>
      <c r="R441" s="61">
        <v>81929</v>
      </c>
      <c r="S441" s="63"/>
      <c r="T441" s="52">
        <v>100000</v>
      </c>
      <c r="U441" s="6">
        <v>100000</v>
      </c>
      <c r="V441" s="6">
        <v>100000</v>
      </c>
      <c r="W441" s="6">
        <v>2481215</v>
      </c>
      <c r="X441" s="6">
        <v>2564071</v>
      </c>
      <c r="Y441" s="14">
        <v>2568763</v>
      </c>
      <c r="Z441" s="63"/>
      <c r="AA441" s="52">
        <v>100000</v>
      </c>
      <c r="AB441" s="9">
        <v>2481215</v>
      </c>
      <c r="AC441" s="91"/>
      <c r="AD441" s="52">
        <v>100000</v>
      </c>
      <c r="AE441" s="6">
        <v>100000</v>
      </c>
      <c r="AF441" s="6">
        <v>2564071</v>
      </c>
      <c r="AG441" s="6">
        <v>2568763</v>
      </c>
      <c r="AH441" s="64" t="s">
        <v>242</v>
      </c>
      <c r="AI441" s="91"/>
      <c r="AJ441" s="24"/>
      <c r="AK441" s="91"/>
      <c r="AL441" s="52">
        <v>100000</v>
      </c>
      <c r="AM441" s="6">
        <v>100000</v>
      </c>
      <c r="AN441" s="6">
        <v>100000</v>
      </c>
      <c r="AO441" s="6">
        <v>2481215</v>
      </c>
      <c r="AP441" s="6">
        <v>2564071</v>
      </c>
      <c r="AQ441" s="14">
        <v>2568763</v>
      </c>
      <c r="AR441" s="37" t="s">
        <v>1974</v>
      </c>
      <c r="AS441" s="133"/>
      <c r="AT441" s="34">
        <v>0</v>
      </c>
      <c r="AU441" s="34">
        <v>0</v>
      </c>
      <c r="AW441" s="137"/>
      <c r="BC441" s="34">
        <v>0</v>
      </c>
    </row>
    <row r="442" spans="1:55" s="16" customFormat="1" ht="89.25">
      <c r="A442" s="57" t="s">
        <v>253</v>
      </c>
      <c r="B442" s="25">
        <v>199505702</v>
      </c>
      <c r="C442" s="1" t="s">
        <v>2514</v>
      </c>
      <c r="D442" s="1" t="s">
        <v>2515</v>
      </c>
      <c r="E442" s="60" t="s">
        <v>2513</v>
      </c>
      <c r="F442" s="36" t="s">
        <v>2495</v>
      </c>
      <c r="G442" s="1" t="s">
        <v>1457</v>
      </c>
      <c r="H442" s="1" t="s">
        <v>62</v>
      </c>
      <c r="I442" s="17" t="s">
        <v>1561</v>
      </c>
      <c r="J442" s="6">
        <v>2050000</v>
      </c>
      <c r="K442" s="6">
        <v>2050000</v>
      </c>
      <c r="L442" s="6">
        <v>2050000</v>
      </c>
      <c r="M442" s="1" t="s">
        <v>1618</v>
      </c>
      <c r="N442" s="6">
        <v>0</v>
      </c>
      <c r="O442" s="9">
        <v>297295</v>
      </c>
      <c r="P442" s="20">
        <v>1</v>
      </c>
      <c r="Q442" s="59" t="s">
        <v>1981</v>
      </c>
      <c r="R442" s="61">
        <v>297295</v>
      </c>
      <c r="S442" s="63"/>
      <c r="T442" s="52">
        <v>380000</v>
      </c>
      <c r="U442" s="6">
        <v>380000</v>
      </c>
      <c r="V442" s="6">
        <v>380000</v>
      </c>
      <c r="W442" s="6">
        <v>1670000</v>
      </c>
      <c r="X442" s="6">
        <v>1655000</v>
      </c>
      <c r="Y442" s="14">
        <v>1655000</v>
      </c>
      <c r="Z442" s="63"/>
      <c r="AA442" s="52">
        <v>380000</v>
      </c>
      <c r="AB442" s="9">
        <v>1670000</v>
      </c>
      <c r="AC442" s="91"/>
      <c r="AD442" s="52">
        <v>380000</v>
      </c>
      <c r="AE442" s="6">
        <v>380000</v>
      </c>
      <c r="AF442" s="6">
        <v>1655000</v>
      </c>
      <c r="AG442" s="6">
        <v>1655000</v>
      </c>
      <c r="AH442" s="64" t="s">
        <v>241</v>
      </c>
      <c r="AI442" s="91"/>
      <c r="AJ442" s="24"/>
      <c r="AK442" s="91"/>
      <c r="AL442" s="52">
        <v>380000</v>
      </c>
      <c r="AM442" s="6">
        <v>395000</v>
      </c>
      <c r="AN442" s="6">
        <v>395000</v>
      </c>
      <c r="AO442" s="6">
        <v>1670000</v>
      </c>
      <c r="AP442" s="6">
        <v>1655000</v>
      </c>
      <c r="AQ442" s="14">
        <v>1655000</v>
      </c>
      <c r="AR442" s="37" t="s">
        <v>1972</v>
      </c>
      <c r="AS442" s="133"/>
      <c r="AT442" s="34">
        <v>0</v>
      </c>
      <c r="AU442" s="34">
        <v>0</v>
      </c>
      <c r="AW442" s="137"/>
      <c r="BC442" s="34">
        <v>0</v>
      </c>
    </row>
    <row r="443" spans="1:55" s="16" customFormat="1" ht="38.25">
      <c r="A443" s="57" t="s">
        <v>252</v>
      </c>
      <c r="B443" s="25">
        <v>200713900</v>
      </c>
      <c r="C443" s="1" t="s">
        <v>1292</v>
      </c>
      <c r="D443" s="1" t="s">
        <v>1293</v>
      </c>
      <c r="E443" s="60" t="s">
        <v>1487</v>
      </c>
      <c r="F443" s="36" t="s">
        <v>1487</v>
      </c>
      <c r="G443" s="1" t="s">
        <v>1131</v>
      </c>
      <c r="H443" s="1" t="s">
        <v>1615</v>
      </c>
      <c r="I443" s="1" t="s">
        <v>897</v>
      </c>
      <c r="J443" s="6">
        <v>143814</v>
      </c>
      <c r="K443" s="6">
        <v>489330</v>
      </c>
      <c r="L443" s="6">
        <v>190868</v>
      </c>
      <c r="M443" s="1" t="s">
        <v>1618</v>
      </c>
      <c r="N443" s="6">
        <v>0</v>
      </c>
      <c r="O443" s="9">
        <v>0</v>
      </c>
      <c r="P443" s="20">
        <v>1</v>
      </c>
      <c r="Q443" s="59" t="s">
        <v>82</v>
      </c>
      <c r="R443" s="61">
        <v>0</v>
      </c>
      <c r="S443" s="63"/>
      <c r="T443" s="52">
        <v>0</v>
      </c>
      <c r="U443" s="6">
        <v>0</v>
      </c>
      <c r="V443" s="6">
        <v>0</v>
      </c>
      <c r="W443" s="6">
        <v>0</v>
      </c>
      <c r="X443" s="6">
        <v>0</v>
      </c>
      <c r="Y443" s="14">
        <v>0</v>
      </c>
      <c r="Z443" s="63"/>
      <c r="AA443" s="54">
        <v>0</v>
      </c>
      <c r="AB443" s="9">
        <v>0</v>
      </c>
      <c r="AC443" s="91"/>
      <c r="AD443" s="52">
        <v>0</v>
      </c>
      <c r="AE443" s="6">
        <v>0</v>
      </c>
      <c r="AF443" s="6">
        <v>0</v>
      </c>
      <c r="AG443" s="6">
        <v>0</v>
      </c>
      <c r="AH443" s="64" t="s">
        <v>742</v>
      </c>
      <c r="AI443" s="91"/>
      <c r="AJ443" s="24"/>
      <c r="AK443" s="91"/>
      <c r="AL443" s="52">
        <v>0</v>
      </c>
      <c r="AM443" s="6">
        <v>0</v>
      </c>
      <c r="AN443" s="6">
        <v>0</v>
      </c>
      <c r="AO443" s="6">
        <v>0</v>
      </c>
      <c r="AP443" s="6">
        <v>0</v>
      </c>
      <c r="AQ443" s="14">
        <v>0</v>
      </c>
      <c r="AR443" s="37"/>
      <c r="AS443" s="133"/>
      <c r="AT443" s="34">
        <v>0</v>
      </c>
      <c r="AU443" s="34">
        <v>0</v>
      </c>
      <c r="AW443" s="137"/>
      <c r="BC443" s="34">
        <v>0</v>
      </c>
    </row>
    <row r="444" spans="1:55" s="16" customFormat="1" ht="38.25">
      <c r="A444" s="57" t="s">
        <v>252</v>
      </c>
      <c r="B444" s="25">
        <v>200727700</v>
      </c>
      <c r="C444" s="1" t="s">
        <v>466</v>
      </c>
      <c r="D444" s="1" t="s">
        <v>1293</v>
      </c>
      <c r="E444" s="60" t="s">
        <v>2504</v>
      </c>
      <c r="F444" s="36" t="s">
        <v>1838</v>
      </c>
      <c r="G444" s="1" t="s">
        <v>603</v>
      </c>
      <c r="H444" s="1" t="s">
        <v>1615</v>
      </c>
      <c r="I444" s="1" t="s">
        <v>897</v>
      </c>
      <c r="J444" s="6">
        <v>969270</v>
      </c>
      <c r="K444" s="6">
        <v>107925</v>
      </c>
      <c r="L444" s="6">
        <v>29350</v>
      </c>
      <c r="M444" s="1" t="s">
        <v>1618</v>
      </c>
      <c r="N444" s="6">
        <v>0</v>
      </c>
      <c r="O444" s="9">
        <v>0</v>
      </c>
      <c r="P444" s="20">
        <v>1</v>
      </c>
      <c r="Q444" s="59" t="s">
        <v>2001</v>
      </c>
      <c r="R444" s="61">
        <v>0</v>
      </c>
      <c r="S444" s="63"/>
      <c r="T444" s="52">
        <v>0</v>
      </c>
      <c r="U444" s="6">
        <v>0</v>
      </c>
      <c r="V444" s="6">
        <v>0</v>
      </c>
      <c r="W444" s="6">
        <v>0</v>
      </c>
      <c r="X444" s="6">
        <v>0</v>
      </c>
      <c r="Y444" s="14">
        <v>0</v>
      </c>
      <c r="Z444" s="63"/>
      <c r="AA444" s="54">
        <v>0</v>
      </c>
      <c r="AB444" s="9">
        <v>0</v>
      </c>
      <c r="AC444" s="91"/>
      <c r="AD444" s="52">
        <v>0</v>
      </c>
      <c r="AE444" s="6">
        <v>0</v>
      </c>
      <c r="AF444" s="6">
        <v>0</v>
      </c>
      <c r="AG444" s="6">
        <v>0</v>
      </c>
      <c r="AH444" s="64" t="s">
        <v>742</v>
      </c>
      <c r="AI444" s="91"/>
      <c r="AJ444" s="24"/>
      <c r="AK444" s="91"/>
      <c r="AL444" s="52">
        <v>0</v>
      </c>
      <c r="AM444" s="6">
        <v>0</v>
      </c>
      <c r="AN444" s="6">
        <v>0</v>
      </c>
      <c r="AO444" s="6">
        <v>0</v>
      </c>
      <c r="AP444" s="6">
        <v>0</v>
      </c>
      <c r="AQ444" s="14">
        <v>0</v>
      </c>
      <c r="AR444" s="37"/>
      <c r="AS444" s="133"/>
      <c r="AT444" s="34">
        <v>0</v>
      </c>
      <c r="AU444" s="34">
        <v>0</v>
      </c>
      <c r="AW444" s="137"/>
      <c r="BC444" s="34">
        <v>0</v>
      </c>
    </row>
    <row r="445" spans="1:55" s="16" customFormat="1" ht="140.25">
      <c r="A445" s="57" t="s">
        <v>252</v>
      </c>
      <c r="B445" s="25">
        <v>200202501</v>
      </c>
      <c r="C445" s="1" t="s">
        <v>2463</v>
      </c>
      <c r="D445" s="1" t="s">
        <v>2464</v>
      </c>
      <c r="E445" s="60" t="s">
        <v>209</v>
      </c>
      <c r="F445" s="36" t="s">
        <v>1861</v>
      </c>
      <c r="G445" s="1" t="s">
        <v>1136</v>
      </c>
      <c r="H445" s="1" t="s">
        <v>1615</v>
      </c>
      <c r="I445" s="1" t="s">
        <v>2365</v>
      </c>
      <c r="J445" s="6">
        <v>1008500</v>
      </c>
      <c r="K445" s="6">
        <v>1054300</v>
      </c>
      <c r="L445" s="6">
        <v>1105000</v>
      </c>
      <c r="M445" s="1" t="s">
        <v>1844</v>
      </c>
      <c r="N445" s="6">
        <v>880000</v>
      </c>
      <c r="O445" s="9">
        <v>0</v>
      </c>
      <c r="P445" s="20">
        <v>2.2</v>
      </c>
      <c r="Q445" s="59" t="s">
        <v>884</v>
      </c>
      <c r="R445" s="61">
        <v>880000</v>
      </c>
      <c r="S445" s="63"/>
      <c r="T445" s="52">
        <v>121726</v>
      </c>
      <c r="U445" s="6">
        <v>121726</v>
      </c>
      <c r="V445" s="6">
        <v>121726</v>
      </c>
      <c r="W445" s="6">
        <v>758274</v>
      </c>
      <c r="X445" s="6">
        <v>758254</v>
      </c>
      <c r="Y445" s="14">
        <v>758254</v>
      </c>
      <c r="Z445" s="63"/>
      <c r="AA445" s="53">
        <v>0</v>
      </c>
      <c r="AB445" s="9">
        <v>0</v>
      </c>
      <c r="AC445" s="91"/>
      <c r="AD445" s="53">
        <v>0</v>
      </c>
      <c r="AE445" s="18">
        <v>0</v>
      </c>
      <c r="AF445" s="6">
        <v>0</v>
      </c>
      <c r="AG445" s="6">
        <v>0</v>
      </c>
      <c r="AH445" s="64" t="s">
        <v>246</v>
      </c>
      <c r="AI445" s="91"/>
      <c r="AJ445" s="24" t="s">
        <v>1350</v>
      </c>
      <c r="AK445" s="91"/>
      <c r="AL445" s="53">
        <v>0</v>
      </c>
      <c r="AM445" s="18">
        <v>0</v>
      </c>
      <c r="AN445" s="18">
        <v>0</v>
      </c>
      <c r="AO445" s="18">
        <v>0</v>
      </c>
      <c r="AP445" s="18">
        <v>0</v>
      </c>
      <c r="AQ445" s="44">
        <v>0</v>
      </c>
      <c r="AR445" s="37" t="s">
        <v>2408</v>
      </c>
      <c r="AS445" s="133"/>
      <c r="AT445" s="34">
        <v>0</v>
      </c>
      <c r="AU445" s="34">
        <v>0</v>
      </c>
      <c r="AW445" s="137"/>
      <c r="BC445" s="34">
        <v>0</v>
      </c>
    </row>
    <row r="446" spans="1:55" s="16" customFormat="1" ht="38.25">
      <c r="A446" s="57" t="s">
        <v>252</v>
      </c>
      <c r="B446" s="25">
        <v>200718300</v>
      </c>
      <c r="C446" s="1" t="s">
        <v>1510</v>
      </c>
      <c r="D446" s="1" t="s">
        <v>1422</v>
      </c>
      <c r="E446" s="60" t="s">
        <v>1499</v>
      </c>
      <c r="F446" s="36" t="s">
        <v>1797</v>
      </c>
      <c r="G446" s="1" t="s">
        <v>923</v>
      </c>
      <c r="H446" s="1" t="s">
        <v>1615</v>
      </c>
      <c r="I446" s="1" t="s">
        <v>897</v>
      </c>
      <c r="J446" s="6">
        <v>382000</v>
      </c>
      <c r="K446" s="6">
        <v>336000</v>
      </c>
      <c r="L446" s="6">
        <v>338000</v>
      </c>
      <c r="M446" s="1" t="s">
        <v>1618</v>
      </c>
      <c r="N446" s="6">
        <v>0</v>
      </c>
      <c r="O446" s="9">
        <v>0</v>
      </c>
      <c r="P446" s="20">
        <v>1</v>
      </c>
      <c r="Q446" s="59" t="s">
        <v>1986</v>
      </c>
      <c r="R446" s="61">
        <v>0</v>
      </c>
      <c r="S446" s="63"/>
      <c r="T446" s="52">
        <v>0</v>
      </c>
      <c r="U446" s="6">
        <v>0</v>
      </c>
      <c r="V446" s="6">
        <v>0</v>
      </c>
      <c r="W446" s="6">
        <v>0</v>
      </c>
      <c r="X446" s="6">
        <v>0</v>
      </c>
      <c r="Y446" s="14">
        <v>0</v>
      </c>
      <c r="Z446" s="63"/>
      <c r="AA446" s="54">
        <v>0</v>
      </c>
      <c r="AB446" s="9">
        <v>0</v>
      </c>
      <c r="AC446" s="91"/>
      <c r="AD446" s="52">
        <v>0</v>
      </c>
      <c r="AE446" s="6">
        <v>0</v>
      </c>
      <c r="AF446" s="6">
        <v>0</v>
      </c>
      <c r="AG446" s="6">
        <v>0</v>
      </c>
      <c r="AH446" s="64" t="s">
        <v>742</v>
      </c>
      <c r="AI446" s="91"/>
      <c r="AJ446" s="24"/>
      <c r="AK446" s="91"/>
      <c r="AL446" s="52">
        <v>0</v>
      </c>
      <c r="AM446" s="6">
        <v>0</v>
      </c>
      <c r="AN446" s="6">
        <v>0</v>
      </c>
      <c r="AO446" s="6">
        <v>0</v>
      </c>
      <c r="AP446" s="6">
        <v>0</v>
      </c>
      <c r="AQ446" s="14">
        <v>0</v>
      </c>
      <c r="AR446" s="37"/>
      <c r="AS446" s="133"/>
      <c r="AT446" s="34">
        <v>0</v>
      </c>
      <c r="AU446" s="34">
        <v>0</v>
      </c>
      <c r="AW446" s="137"/>
      <c r="BC446" s="34">
        <v>0</v>
      </c>
    </row>
    <row r="447" spans="1:55" s="16" customFormat="1" ht="89.25">
      <c r="A447" s="57" t="s">
        <v>251</v>
      </c>
      <c r="B447" s="25">
        <v>199104600</v>
      </c>
      <c r="C447" s="1" t="s">
        <v>503</v>
      </c>
      <c r="D447" s="1" t="s">
        <v>504</v>
      </c>
      <c r="E447" s="60" t="s">
        <v>212</v>
      </c>
      <c r="F447" s="36" t="s">
        <v>1784</v>
      </c>
      <c r="G447" s="1" t="s">
        <v>665</v>
      </c>
      <c r="H447" s="1" t="s">
        <v>1620</v>
      </c>
      <c r="I447" s="1" t="s">
        <v>1590</v>
      </c>
      <c r="J447" s="6">
        <v>974000</v>
      </c>
      <c r="K447" s="6">
        <v>640280</v>
      </c>
      <c r="L447" s="6">
        <v>670720</v>
      </c>
      <c r="M447" s="1" t="s">
        <v>1623</v>
      </c>
      <c r="N447" s="6">
        <v>0</v>
      </c>
      <c r="O447" s="9">
        <v>536000</v>
      </c>
      <c r="P447" s="20">
        <v>1</v>
      </c>
      <c r="Q447" s="59" t="s">
        <v>1591</v>
      </c>
      <c r="R447" s="61">
        <v>536000</v>
      </c>
      <c r="S447" s="63"/>
      <c r="T447" s="52">
        <v>874000</v>
      </c>
      <c r="U447" s="6">
        <v>640280</v>
      </c>
      <c r="V447" s="6">
        <v>670720</v>
      </c>
      <c r="W447" s="6">
        <v>0</v>
      </c>
      <c r="X447" s="6">
        <v>0</v>
      </c>
      <c r="Y447" s="14">
        <v>0</v>
      </c>
      <c r="Z447" s="63"/>
      <c r="AA447" s="52">
        <v>874000</v>
      </c>
      <c r="AB447" s="9">
        <v>0</v>
      </c>
      <c r="AC447" s="91"/>
      <c r="AD447" s="52">
        <v>640280</v>
      </c>
      <c r="AE447" s="6">
        <v>670720</v>
      </c>
      <c r="AF447" s="6">
        <v>0</v>
      </c>
      <c r="AG447" s="6">
        <v>0</v>
      </c>
      <c r="AH447" s="64" t="s">
        <v>279</v>
      </c>
      <c r="AI447" s="91"/>
      <c r="AJ447" s="24" t="s">
        <v>2418</v>
      </c>
      <c r="AK447" s="91"/>
      <c r="AL447" s="52">
        <v>874000</v>
      </c>
      <c r="AM447" s="6">
        <v>640280</v>
      </c>
      <c r="AN447" s="6">
        <v>670720</v>
      </c>
      <c r="AO447" s="6">
        <v>0</v>
      </c>
      <c r="AP447" s="6">
        <v>0</v>
      </c>
      <c r="AQ447" s="14">
        <v>0</v>
      </c>
      <c r="AR447" s="37" t="s">
        <v>2049</v>
      </c>
      <c r="AS447" s="133"/>
      <c r="AT447" s="34">
        <v>0</v>
      </c>
      <c r="AU447" s="34">
        <v>0</v>
      </c>
      <c r="AW447" s="137"/>
      <c r="BC447" s="34">
        <v>0</v>
      </c>
    </row>
    <row r="448" spans="1:55" s="16" customFormat="1" ht="38.25">
      <c r="A448" s="57" t="s">
        <v>253</v>
      </c>
      <c r="B448" s="25">
        <v>199106200</v>
      </c>
      <c r="C448" s="1" t="s">
        <v>2502</v>
      </c>
      <c r="D448" s="1" t="s">
        <v>504</v>
      </c>
      <c r="E448" s="60" t="s">
        <v>212</v>
      </c>
      <c r="F448" s="36" t="s">
        <v>2378</v>
      </c>
      <c r="G448" s="1" t="s">
        <v>653</v>
      </c>
      <c r="H448" s="1" t="s">
        <v>62</v>
      </c>
      <c r="I448" s="1" t="s">
        <v>1858</v>
      </c>
      <c r="J448" s="6">
        <v>2360000</v>
      </c>
      <c r="K448" s="6">
        <v>2363300</v>
      </c>
      <c r="L448" s="6">
        <v>2366700</v>
      </c>
      <c r="M448" s="1" t="s">
        <v>2324</v>
      </c>
      <c r="N448" s="6">
        <v>2500000</v>
      </c>
      <c r="O448" s="9">
        <v>100000</v>
      </c>
      <c r="P448" s="20">
        <v>1</v>
      </c>
      <c r="Q448" s="59" t="s">
        <v>2379</v>
      </c>
      <c r="R448" s="61">
        <v>2600000</v>
      </c>
      <c r="S448" s="63"/>
      <c r="T448" s="52">
        <v>110000</v>
      </c>
      <c r="U448" s="6">
        <v>110000</v>
      </c>
      <c r="V448" s="6">
        <v>110000</v>
      </c>
      <c r="W448" s="6">
        <v>2250000</v>
      </c>
      <c r="X448" s="6">
        <v>2250000</v>
      </c>
      <c r="Y448" s="14">
        <v>2250000</v>
      </c>
      <c r="Z448" s="63"/>
      <c r="AA448" s="52">
        <v>110000</v>
      </c>
      <c r="AB448" s="9">
        <v>2250000</v>
      </c>
      <c r="AC448" s="91"/>
      <c r="AD448" s="52">
        <v>110000</v>
      </c>
      <c r="AE448" s="6">
        <v>110000</v>
      </c>
      <c r="AF448" s="6">
        <v>2250000</v>
      </c>
      <c r="AG448" s="6">
        <v>2250000</v>
      </c>
      <c r="AH448" s="64" t="s">
        <v>283</v>
      </c>
      <c r="AI448" s="91"/>
      <c r="AJ448" s="24"/>
      <c r="AK448" s="91"/>
      <c r="AL448" s="52">
        <v>110000</v>
      </c>
      <c r="AM448" s="6">
        <v>113300</v>
      </c>
      <c r="AN448" s="6">
        <v>116700</v>
      </c>
      <c r="AO448" s="6">
        <v>2250000</v>
      </c>
      <c r="AP448" s="6">
        <v>2250000</v>
      </c>
      <c r="AQ448" s="14">
        <v>2250000</v>
      </c>
      <c r="AR448" s="37" t="s">
        <v>2380</v>
      </c>
      <c r="AS448" s="133"/>
      <c r="AT448" s="34">
        <v>0</v>
      </c>
      <c r="AU448" s="34">
        <v>0</v>
      </c>
      <c r="AW448" s="137"/>
      <c r="BC448" s="34">
        <v>0</v>
      </c>
    </row>
    <row r="449" spans="1:55" s="16" customFormat="1" ht="63.75">
      <c r="A449" s="57" t="s">
        <v>254</v>
      </c>
      <c r="B449" s="25">
        <v>199404300</v>
      </c>
      <c r="C449" s="1" t="s">
        <v>215</v>
      </c>
      <c r="D449" s="1" t="s">
        <v>504</v>
      </c>
      <c r="E449" s="60" t="s">
        <v>212</v>
      </c>
      <c r="F449" s="36" t="s">
        <v>1784</v>
      </c>
      <c r="G449" s="1" t="s">
        <v>99</v>
      </c>
      <c r="H449" s="1" t="s">
        <v>1620</v>
      </c>
      <c r="I449" s="1" t="s">
        <v>1590</v>
      </c>
      <c r="J449" s="6">
        <v>1171031</v>
      </c>
      <c r="K449" s="6">
        <v>1219306</v>
      </c>
      <c r="L449" s="6">
        <v>1239716</v>
      </c>
      <c r="M449" s="1" t="s">
        <v>2324</v>
      </c>
      <c r="N449" s="6">
        <v>0</v>
      </c>
      <c r="O449" s="9">
        <v>950000</v>
      </c>
      <c r="P449" s="20">
        <v>2.3</v>
      </c>
      <c r="Q449" s="59" t="s">
        <v>1089</v>
      </c>
      <c r="R449" s="61">
        <v>950000</v>
      </c>
      <c r="S449" s="63"/>
      <c r="T449" s="52">
        <v>1171031</v>
      </c>
      <c r="U449" s="6">
        <v>1171031</v>
      </c>
      <c r="V449" s="6">
        <v>1171031</v>
      </c>
      <c r="W449" s="6">
        <v>0</v>
      </c>
      <c r="X449" s="6">
        <v>0</v>
      </c>
      <c r="Y449" s="14">
        <v>0</v>
      </c>
      <c r="Z449" s="63"/>
      <c r="AA449" s="52">
        <v>1171031</v>
      </c>
      <c r="AB449" s="9">
        <v>0</v>
      </c>
      <c r="AC449" s="91"/>
      <c r="AD449" s="53">
        <v>1219306</v>
      </c>
      <c r="AE449" s="18">
        <v>1239716</v>
      </c>
      <c r="AF449" s="6">
        <v>0</v>
      </c>
      <c r="AG449" s="6">
        <v>0</v>
      </c>
      <c r="AH449" s="64" t="s">
        <v>2043</v>
      </c>
      <c r="AI449" s="91"/>
      <c r="AJ449" s="24" t="s">
        <v>2420</v>
      </c>
      <c r="AK449" s="91"/>
      <c r="AL449" s="52">
        <v>1171031</v>
      </c>
      <c r="AM449" s="6">
        <v>1219306</v>
      </c>
      <c r="AN449" s="6">
        <v>1239716</v>
      </c>
      <c r="AO449" s="6">
        <v>0</v>
      </c>
      <c r="AP449" s="6">
        <v>0</v>
      </c>
      <c r="AQ449" s="14">
        <v>0</v>
      </c>
      <c r="AR449" s="37"/>
      <c r="AS449" s="133"/>
      <c r="AT449" s="34">
        <v>0</v>
      </c>
      <c r="AU449" s="34">
        <v>0</v>
      </c>
      <c r="AW449" s="137"/>
      <c r="BC449" s="34">
        <v>0</v>
      </c>
    </row>
    <row r="450" spans="1:55" s="16" customFormat="1" ht="51">
      <c r="A450" s="57" t="s">
        <v>254</v>
      </c>
      <c r="B450" s="25">
        <v>199502700</v>
      </c>
      <c r="C450" s="1" t="s">
        <v>1030</v>
      </c>
      <c r="D450" s="1" t="s">
        <v>504</v>
      </c>
      <c r="E450" s="60" t="s">
        <v>212</v>
      </c>
      <c r="F450" s="36" t="s">
        <v>1784</v>
      </c>
      <c r="G450" s="1" t="s">
        <v>277</v>
      </c>
      <c r="H450" s="1" t="s">
        <v>1620</v>
      </c>
      <c r="I450" s="1" t="s">
        <v>1590</v>
      </c>
      <c r="J450" s="6">
        <v>547517</v>
      </c>
      <c r="K450" s="6">
        <v>484318</v>
      </c>
      <c r="L450" s="6">
        <v>477305</v>
      </c>
      <c r="M450" s="1" t="s">
        <v>1844</v>
      </c>
      <c r="N450" s="6">
        <v>0</v>
      </c>
      <c r="O450" s="9">
        <v>250000</v>
      </c>
      <c r="P450" s="20">
        <v>1</v>
      </c>
      <c r="Q450" s="59" t="s">
        <v>2029</v>
      </c>
      <c r="R450" s="61">
        <v>250000</v>
      </c>
      <c r="S450" s="63"/>
      <c r="T450" s="52">
        <v>547517</v>
      </c>
      <c r="U450" s="6">
        <v>484318</v>
      </c>
      <c r="V450" s="6">
        <v>477305</v>
      </c>
      <c r="W450" s="6">
        <v>0</v>
      </c>
      <c r="X450" s="6">
        <v>0</v>
      </c>
      <c r="Y450" s="14">
        <v>0</v>
      </c>
      <c r="Z450" s="63"/>
      <c r="AA450" s="52">
        <v>547517</v>
      </c>
      <c r="AB450" s="9">
        <v>0</v>
      </c>
      <c r="AC450" s="91"/>
      <c r="AD450" s="52">
        <v>484318</v>
      </c>
      <c r="AE450" s="6">
        <v>477305</v>
      </c>
      <c r="AF450" s="6">
        <v>0</v>
      </c>
      <c r="AG450" s="6">
        <v>0</v>
      </c>
      <c r="AH450" s="64" t="s">
        <v>2043</v>
      </c>
      <c r="AI450" s="91"/>
      <c r="AJ450" s="24"/>
      <c r="AK450" s="91"/>
      <c r="AL450" s="52">
        <v>547517</v>
      </c>
      <c r="AM450" s="6">
        <v>484318</v>
      </c>
      <c r="AN450" s="6">
        <v>477305</v>
      </c>
      <c r="AO450" s="6">
        <v>0</v>
      </c>
      <c r="AP450" s="6">
        <v>0</v>
      </c>
      <c r="AQ450" s="14">
        <v>0</v>
      </c>
      <c r="AR450" s="37" t="s">
        <v>2026</v>
      </c>
      <c r="AS450" s="133"/>
      <c r="AT450" s="34">
        <v>0</v>
      </c>
      <c r="AU450" s="34">
        <v>0</v>
      </c>
      <c r="AW450" s="137"/>
      <c r="BC450" s="34">
        <v>0</v>
      </c>
    </row>
    <row r="451" spans="1:55" s="16" customFormat="1" ht="63.75">
      <c r="A451" s="57" t="s">
        <v>253</v>
      </c>
      <c r="B451" s="25">
        <v>199800300</v>
      </c>
      <c r="C451" s="1" t="s">
        <v>2518</v>
      </c>
      <c r="D451" s="1" t="s">
        <v>504</v>
      </c>
      <c r="E451" s="60" t="s">
        <v>212</v>
      </c>
      <c r="F451" s="36" t="s">
        <v>2378</v>
      </c>
      <c r="G451" s="1" t="s">
        <v>360</v>
      </c>
      <c r="H451" s="1" t="s">
        <v>62</v>
      </c>
      <c r="I451" s="1" t="s">
        <v>1858</v>
      </c>
      <c r="J451" s="6">
        <v>287588</v>
      </c>
      <c r="K451" s="6">
        <v>295522</v>
      </c>
      <c r="L451" s="6">
        <v>303710</v>
      </c>
      <c r="M451" s="1" t="s">
        <v>2324</v>
      </c>
      <c r="N451" s="6">
        <v>0</v>
      </c>
      <c r="O451" s="9">
        <v>215563</v>
      </c>
      <c r="P451" s="20">
        <v>1</v>
      </c>
      <c r="Q451" s="59" t="s">
        <v>1966</v>
      </c>
      <c r="R451" s="61">
        <v>215563</v>
      </c>
      <c r="S451" s="63"/>
      <c r="T451" s="52">
        <v>287588</v>
      </c>
      <c r="U451" s="6">
        <v>287588</v>
      </c>
      <c r="V451" s="6">
        <v>287588</v>
      </c>
      <c r="W451" s="6">
        <v>0</v>
      </c>
      <c r="X451" s="6">
        <v>0</v>
      </c>
      <c r="Y451" s="14">
        <v>0</v>
      </c>
      <c r="Z451" s="63"/>
      <c r="AA451" s="52">
        <v>287588</v>
      </c>
      <c r="AB451" s="9">
        <v>0</v>
      </c>
      <c r="AC451" s="91"/>
      <c r="AD451" s="53">
        <v>295522</v>
      </c>
      <c r="AE451" s="18">
        <v>303710</v>
      </c>
      <c r="AF451" s="6">
        <v>0</v>
      </c>
      <c r="AG451" s="6">
        <v>0</v>
      </c>
      <c r="AH451" s="64" t="s">
        <v>285</v>
      </c>
      <c r="AI451" s="91"/>
      <c r="AJ451" s="24" t="s">
        <v>1960</v>
      </c>
      <c r="AK451" s="91"/>
      <c r="AL451" s="52">
        <v>287588</v>
      </c>
      <c r="AM451" s="6">
        <v>295522</v>
      </c>
      <c r="AN451" s="6">
        <v>303710</v>
      </c>
      <c r="AO451" s="6">
        <v>0</v>
      </c>
      <c r="AP451" s="6">
        <v>0</v>
      </c>
      <c r="AQ451" s="14">
        <v>0</v>
      </c>
      <c r="AR451" s="37" t="s">
        <v>2377</v>
      </c>
      <c r="AS451" s="133"/>
      <c r="AT451" s="34">
        <v>0</v>
      </c>
      <c r="AU451" s="34">
        <v>0</v>
      </c>
      <c r="AW451" s="137"/>
      <c r="BC451" s="34">
        <v>0</v>
      </c>
    </row>
    <row r="452" spans="1:55" s="16" customFormat="1" ht="63.75">
      <c r="A452" s="57" t="s">
        <v>256</v>
      </c>
      <c r="B452" s="25">
        <v>200710600</v>
      </c>
      <c r="C452" s="1" t="s">
        <v>1225</v>
      </c>
      <c r="D452" s="1" t="s">
        <v>504</v>
      </c>
      <c r="E452" s="60" t="s">
        <v>540</v>
      </c>
      <c r="F452" s="36" t="s">
        <v>1842</v>
      </c>
      <c r="G452" s="1" t="s">
        <v>1161</v>
      </c>
      <c r="H452" s="1" t="s">
        <v>1851</v>
      </c>
      <c r="I452" s="17" t="s">
        <v>1373</v>
      </c>
      <c r="J452" s="6">
        <v>93100</v>
      </c>
      <c r="K452" s="6">
        <v>93100</v>
      </c>
      <c r="L452" s="6">
        <v>93100</v>
      </c>
      <c r="M452" s="1" t="s">
        <v>1795</v>
      </c>
      <c r="N452" s="40">
        <v>0</v>
      </c>
      <c r="O452" s="47">
        <v>0</v>
      </c>
      <c r="P452" s="20">
        <v>2.1</v>
      </c>
      <c r="Q452" s="59" t="s">
        <v>188</v>
      </c>
      <c r="R452" s="61">
        <v>0</v>
      </c>
      <c r="S452" s="63"/>
      <c r="T452" s="52">
        <v>65000</v>
      </c>
      <c r="U452" s="6">
        <v>0</v>
      </c>
      <c r="V452" s="6">
        <v>0</v>
      </c>
      <c r="W452" s="6">
        <v>0</v>
      </c>
      <c r="X452" s="6">
        <v>0</v>
      </c>
      <c r="Y452" s="14">
        <v>0</v>
      </c>
      <c r="Z452" s="63"/>
      <c r="AA452" s="52">
        <v>65000</v>
      </c>
      <c r="AB452" s="9">
        <v>0</v>
      </c>
      <c r="AC452" s="91"/>
      <c r="AD452" s="52">
        <v>0</v>
      </c>
      <c r="AE452" s="6">
        <v>0</v>
      </c>
      <c r="AF452" s="6">
        <v>0</v>
      </c>
      <c r="AG452" s="6">
        <v>0</v>
      </c>
      <c r="AH452" s="64" t="s">
        <v>1366</v>
      </c>
      <c r="AI452" s="91"/>
      <c r="AJ452" s="24"/>
      <c r="AK452" s="91"/>
      <c r="AL452" s="52">
        <v>65000</v>
      </c>
      <c r="AM452" s="6">
        <v>0</v>
      </c>
      <c r="AN452" s="6">
        <v>0</v>
      </c>
      <c r="AO452" s="6">
        <v>0</v>
      </c>
      <c r="AP452" s="6">
        <v>0</v>
      </c>
      <c r="AQ452" s="14">
        <v>0</v>
      </c>
      <c r="AR452" s="37" t="s">
        <v>1469</v>
      </c>
      <c r="AS452" s="133"/>
      <c r="AT452" s="34">
        <v>0</v>
      </c>
      <c r="AU452" s="34">
        <v>0</v>
      </c>
      <c r="AW452" s="137"/>
      <c r="BC452" s="34">
        <v>0</v>
      </c>
    </row>
    <row r="453" spans="1:55" s="16" customFormat="1" ht="102">
      <c r="A453" s="57" t="s">
        <v>251</v>
      </c>
      <c r="B453" s="25">
        <v>200737200</v>
      </c>
      <c r="C453" s="1" t="s">
        <v>2496</v>
      </c>
      <c r="D453" s="1" t="s">
        <v>504</v>
      </c>
      <c r="E453" s="60" t="s">
        <v>212</v>
      </c>
      <c r="F453" s="36" t="s">
        <v>1784</v>
      </c>
      <c r="G453" s="1" t="s">
        <v>1203</v>
      </c>
      <c r="H453" s="1" t="s">
        <v>1620</v>
      </c>
      <c r="I453" s="17" t="s">
        <v>1010</v>
      </c>
      <c r="J453" s="6">
        <v>0</v>
      </c>
      <c r="K453" s="6">
        <v>250000</v>
      </c>
      <c r="L453" s="6">
        <v>250000</v>
      </c>
      <c r="M453" s="1" t="s">
        <v>1618</v>
      </c>
      <c r="N453" s="6">
        <v>0</v>
      </c>
      <c r="O453" s="9">
        <v>0</v>
      </c>
      <c r="P453" s="20">
        <v>1</v>
      </c>
      <c r="Q453" s="59" t="s">
        <v>1785</v>
      </c>
      <c r="R453" s="61">
        <v>0</v>
      </c>
      <c r="S453" s="63"/>
      <c r="T453" s="52">
        <v>0</v>
      </c>
      <c r="U453" s="6">
        <v>250000</v>
      </c>
      <c r="V453" s="6">
        <v>250000</v>
      </c>
      <c r="W453" s="6">
        <v>0</v>
      </c>
      <c r="X453" s="6">
        <v>0</v>
      </c>
      <c r="Y453" s="14">
        <v>0</v>
      </c>
      <c r="Z453" s="63"/>
      <c r="AA453" s="52">
        <v>0</v>
      </c>
      <c r="AB453" s="9">
        <v>0</v>
      </c>
      <c r="AC453" s="91"/>
      <c r="AD453" s="52">
        <v>250000</v>
      </c>
      <c r="AE453" s="6">
        <v>250000</v>
      </c>
      <c r="AF453" s="6">
        <v>0</v>
      </c>
      <c r="AG453" s="6">
        <v>0</v>
      </c>
      <c r="AH453" s="64" t="s">
        <v>898</v>
      </c>
      <c r="AI453" s="91"/>
      <c r="AJ453" s="24"/>
      <c r="AK453" s="91"/>
      <c r="AL453" s="52">
        <v>0</v>
      </c>
      <c r="AM453" s="6">
        <v>250000</v>
      </c>
      <c r="AN453" s="6">
        <v>250000</v>
      </c>
      <c r="AO453" s="6">
        <v>0</v>
      </c>
      <c r="AP453" s="6">
        <v>0</v>
      </c>
      <c r="AQ453" s="14">
        <v>0</v>
      </c>
      <c r="AR453" s="37" t="s">
        <v>1786</v>
      </c>
      <c r="AS453" s="133"/>
      <c r="AT453" s="34">
        <v>0</v>
      </c>
      <c r="AU453" s="34">
        <v>0</v>
      </c>
      <c r="AW453" s="137"/>
      <c r="BC453" s="34">
        <v>0</v>
      </c>
    </row>
    <row r="454" spans="1:55" s="16" customFormat="1" ht="63.75">
      <c r="A454" s="57" t="s">
        <v>255</v>
      </c>
      <c r="B454" s="25">
        <v>200723800</v>
      </c>
      <c r="C454" s="1" t="s">
        <v>1888</v>
      </c>
      <c r="D454" s="1" t="s">
        <v>1889</v>
      </c>
      <c r="E454" s="60" t="s">
        <v>1499</v>
      </c>
      <c r="F454" s="36" t="s">
        <v>1797</v>
      </c>
      <c r="G454" s="1" t="s">
        <v>5</v>
      </c>
      <c r="H454" s="1" t="s">
        <v>1615</v>
      </c>
      <c r="I454" s="1" t="s">
        <v>897</v>
      </c>
      <c r="J454" s="6">
        <v>74027</v>
      </c>
      <c r="K454" s="6">
        <v>74027</v>
      </c>
      <c r="L454" s="6">
        <v>74026</v>
      </c>
      <c r="M454" s="1" t="s">
        <v>2328</v>
      </c>
      <c r="N454" s="40">
        <v>0</v>
      </c>
      <c r="O454" s="47">
        <v>0</v>
      </c>
      <c r="P454" s="20">
        <v>3</v>
      </c>
      <c r="Q454" s="59" t="s">
        <v>1798</v>
      </c>
      <c r="R454" s="61">
        <v>0</v>
      </c>
      <c r="S454" s="63"/>
      <c r="T454" s="52">
        <v>0</v>
      </c>
      <c r="U454" s="6">
        <v>0</v>
      </c>
      <c r="V454" s="6">
        <v>0</v>
      </c>
      <c r="W454" s="6">
        <v>0</v>
      </c>
      <c r="X454" s="6">
        <v>0</v>
      </c>
      <c r="Y454" s="14">
        <v>0</v>
      </c>
      <c r="Z454" s="63"/>
      <c r="AA454" s="54">
        <v>0</v>
      </c>
      <c r="AB454" s="9">
        <v>0</v>
      </c>
      <c r="AC454" s="91"/>
      <c r="AD454" s="52">
        <v>0</v>
      </c>
      <c r="AE454" s="6">
        <v>0</v>
      </c>
      <c r="AF454" s="6">
        <v>0</v>
      </c>
      <c r="AG454" s="6">
        <v>0</v>
      </c>
      <c r="AH454" s="64" t="s">
        <v>2253</v>
      </c>
      <c r="AI454" s="91"/>
      <c r="AJ454" s="24"/>
      <c r="AK454" s="91"/>
      <c r="AL454" s="52">
        <v>0</v>
      </c>
      <c r="AM454" s="6">
        <v>0</v>
      </c>
      <c r="AN454" s="6">
        <v>0</v>
      </c>
      <c r="AO454" s="6">
        <v>0</v>
      </c>
      <c r="AP454" s="6">
        <v>0</v>
      </c>
      <c r="AQ454" s="14">
        <v>0</v>
      </c>
      <c r="AR454" s="37"/>
      <c r="AS454" s="133"/>
      <c r="AT454" s="34">
        <v>0</v>
      </c>
      <c r="AU454" s="34">
        <v>0</v>
      </c>
      <c r="AW454" s="137"/>
      <c r="BC454" s="34">
        <v>0</v>
      </c>
    </row>
    <row r="455" spans="1:55" s="16" customFormat="1" ht="76.5">
      <c r="A455" s="57" t="s">
        <v>255</v>
      </c>
      <c r="B455" s="25">
        <v>200735200</v>
      </c>
      <c r="C455" s="1" t="s">
        <v>1898</v>
      </c>
      <c r="D455" s="1" t="s">
        <v>1889</v>
      </c>
      <c r="E455" s="60" t="s">
        <v>540</v>
      </c>
      <c r="F455" s="36" t="s">
        <v>1842</v>
      </c>
      <c r="G455" s="1" t="s">
        <v>103</v>
      </c>
      <c r="H455" s="1" t="s">
        <v>1615</v>
      </c>
      <c r="I455" s="1" t="s">
        <v>897</v>
      </c>
      <c r="J455" s="6">
        <v>163090</v>
      </c>
      <c r="K455" s="6">
        <v>102290</v>
      </c>
      <c r="L455" s="6">
        <v>92489</v>
      </c>
      <c r="M455" s="1" t="s">
        <v>1844</v>
      </c>
      <c r="N455" s="40">
        <v>0</v>
      </c>
      <c r="O455" s="47">
        <v>0</v>
      </c>
      <c r="P455" s="20">
        <v>2.3</v>
      </c>
      <c r="Q455" s="59" t="s">
        <v>1815</v>
      </c>
      <c r="R455" s="61">
        <v>0</v>
      </c>
      <c r="S455" s="63"/>
      <c r="T455" s="52">
        <v>0</v>
      </c>
      <c r="U455" s="6">
        <v>0</v>
      </c>
      <c r="V455" s="6">
        <v>0</v>
      </c>
      <c r="W455" s="6">
        <v>0</v>
      </c>
      <c r="X455" s="6">
        <v>0</v>
      </c>
      <c r="Y455" s="14">
        <v>0</v>
      </c>
      <c r="Z455" s="63"/>
      <c r="AA455" s="54">
        <v>0</v>
      </c>
      <c r="AB455" s="9">
        <v>0</v>
      </c>
      <c r="AC455" s="91"/>
      <c r="AD455" s="52">
        <v>0</v>
      </c>
      <c r="AE455" s="6">
        <v>0</v>
      </c>
      <c r="AF455" s="6">
        <v>0</v>
      </c>
      <c r="AG455" s="6">
        <v>0</v>
      </c>
      <c r="AH455" s="64" t="s">
        <v>742</v>
      </c>
      <c r="AI455" s="91"/>
      <c r="AJ455" s="24"/>
      <c r="AK455" s="91"/>
      <c r="AL455" s="52">
        <v>0</v>
      </c>
      <c r="AM455" s="6">
        <v>0</v>
      </c>
      <c r="AN455" s="6">
        <v>0</v>
      </c>
      <c r="AO455" s="6">
        <v>0</v>
      </c>
      <c r="AP455" s="6">
        <v>0</v>
      </c>
      <c r="AQ455" s="14">
        <v>0</v>
      </c>
      <c r="AR455" s="37"/>
      <c r="AS455" s="133"/>
      <c r="AT455" s="34">
        <v>0</v>
      </c>
      <c r="AU455" s="34">
        <v>0</v>
      </c>
      <c r="AW455" s="137"/>
      <c r="BC455" s="34">
        <v>0</v>
      </c>
    </row>
    <row r="456" spans="1:55" s="16" customFormat="1" ht="114.75">
      <c r="A456" s="57" t="s">
        <v>252</v>
      </c>
      <c r="B456" s="25">
        <v>200703700</v>
      </c>
      <c r="C456" s="1" t="s">
        <v>525</v>
      </c>
      <c r="D456" s="1" t="s">
        <v>526</v>
      </c>
      <c r="E456" s="60" t="s">
        <v>2504</v>
      </c>
      <c r="F456" s="36" t="s">
        <v>877</v>
      </c>
      <c r="G456" s="1" t="s">
        <v>378</v>
      </c>
      <c r="H456" s="1" t="s">
        <v>1615</v>
      </c>
      <c r="I456" s="1" t="s">
        <v>897</v>
      </c>
      <c r="J456" s="6">
        <v>98910</v>
      </c>
      <c r="K456" s="6">
        <v>89670</v>
      </c>
      <c r="L456" s="6">
        <v>121270</v>
      </c>
      <c r="M456" s="1" t="s">
        <v>2324</v>
      </c>
      <c r="N456" s="6">
        <v>0</v>
      </c>
      <c r="O456" s="9">
        <v>0</v>
      </c>
      <c r="P456" s="20">
        <v>2.3</v>
      </c>
      <c r="Q456" s="59" t="s">
        <v>878</v>
      </c>
      <c r="R456" s="61">
        <v>0</v>
      </c>
      <c r="S456" s="63"/>
      <c r="T456" s="52">
        <v>0</v>
      </c>
      <c r="U456" s="6">
        <v>0</v>
      </c>
      <c r="V456" s="6">
        <v>0</v>
      </c>
      <c r="W456" s="6">
        <v>0</v>
      </c>
      <c r="X456" s="6">
        <v>0</v>
      </c>
      <c r="Y456" s="14">
        <v>0</v>
      </c>
      <c r="Z456" s="63"/>
      <c r="AA456" s="54">
        <v>0</v>
      </c>
      <c r="AB456" s="9">
        <v>0</v>
      </c>
      <c r="AC456" s="91"/>
      <c r="AD456" s="52">
        <v>0</v>
      </c>
      <c r="AE456" s="6">
        <v>0</v>
      </c>
      <c r="AF456" s="6">
        <v>0</v>
      </c>
      <c r="AG456" s="6">
        <v>0</v>
      </c>
      <c r="AH456" s="64" t="s">
        <v>2487</v>
      </c>
      <c r="AI456" s="91"/>
      <c r="AJ456" s="24"/>
      <c r="AK456" s="91"/>
      <c r="AL456" s="52">
        <v>98910</v>
      </c>
      <c r="AM456" s="6">
        <v>89670</v>
      </c>
      <c r="AN456" s="6">
        <v>121270</v>
      </c>
      <c r="AO456" s="6">
        <v>0</v>
      </c>
      <c r="AP456" s="6">
        <v>0</v>
      </c>
      <c r="AQ456" s="14">
        <v>0</v>
      </c>
      <c r="AR456" s="37" t="s">
        <v>879</v>
      </c>
      <c r="AS456" s="133"/>
      <c r="AT456" s="34">
        <v>0</v>
      </c>
      <c r="AU456" s="34">
        <v>0</v>
      </c>
      <c r="AW456" s="137"/>
      <c r="BC456" s="34">
        <v>0</v>
      </c>
    </row>
    <row r="457" spans="1:55" s="16" customFormat="1" ht="63.75">
      <c r="A457" s="57" t="s">
        <v>254</v>
      </c>
      <c r="B457" s="25">
        <v>200736000</v>
      </c>
      <c r="C457" s="1" t="s">
        <v>122</v>
      </c>
      <c r="D457" s="1" t="s">
        <v>526</v>
      </c>
      <c r="E457" s="60" t="s">
        <v>540</v>
      </c>
      <c r="F457" s="36" t="s">
        <v>512</v>
      </c>
      <c r="G457" s="1" t="s">
        <v>107</v>
      </c>
      <c r="H457" s="1" t="s">
        <v>1615</v>
      </c>
      <c r="I457" s="1" t="s">
        <v>897</v>
      </c>
      <c r="J457" s="6">
        <v>438881</v>
      </c>
      <c r="K457" s="6">
        <v>410542</v>
      </c>
      <c r="L457" s="6">
        <v>410542</v>
      </c>
      <c r="M457" s="1" t="s">
        <v>1844</v>
      </c>
      <c r="N457" s="40">
        <v>0</v>
      </c>
      <c r="O457" s="47">
        <v>0</v>
      </c>
      <c r="P457" s="20">
        <v>2.3</v>
      </c>
      <c r="Q457" s="59" t="s">
        <v>2128</v>
      </c>
      <c r="R457" s="61">
        <v>0</v>
      </c>
      <c r="S457" s="63"/>
      <c r="T457" s="52">
        <v>0</v>
      </c>
      <c r="U457" s="6">
        <v>0</v>
      </c>
      <c r="V457" s="6">
        <v>0</v>
      </c>
      <c r="W457" s="6">
        <v>0</v>
      </c>
      <c r="X457" s="6">
        <v>0</v>
      </c>
      <c r="Y457" s="14">
        <v>0</v>
      </c>
      <c r="Z457" s="63"/>
      <c r="AA457" s="54">
        <v>0</v>
      </c>
      <c r="AB457" s="9">
        <v>0</v>
      </c>
      <c r="AC457" s="91"/>
      <c r="AD457" s="52">
        <v>0</v>
      </c>
      <c r="AE457" s="6">
        <v>0</v>
      </c>
      <c r="AF457" s="6">
        <v>0</v>
      </c>
      <c r="AG457" s="6">
        <v>0</v>
      </c>
      <c r="AH457" s="64" t="s">
        <v>742</v>
      </c>
      <c r="AI457" s="91"/>
      <c r="AJ457" s="24"/>
      <c r="AK457" s="91"/>
      <c r="AL457" s="52">
        <v>0</v>
      </c>
      <c r="AM457" s="6">
        <v>0</v>
      </c>
      <c r="AN457" s="6">
        <v>0</v>
      </c>
      <c r="AO457" s="6">
        <v>0</v>
      </c>
      <c r="AP457" s="6">
        <v>0</v>
      </c>
      <c r="AQ457" s="14">
        <v>0</v>
      </c>
      <c r="AR457" s="37"/>
      <c r="AS457" s="133"/>
      <c r="AT457" s="34">
        <v>0</v>
      </c>
      <c r="AU457" s="34">
        <v>0</v>
      </c>
      <c r="AW457" s="137"/>
      <c r="BC457" s="34">
        <v>0</v>
      </c>
    </row>
    <row r="458" spans="1:55" s="16" customFormat="1" ht="89.25">
      <c r="A458" s="57" t="s">
        <v>252</v>
      </c>
      <c r="B458" s="25">
        <v>200201800</v>
      </c>
      <c r="C458" s="1" t="s">
        <v>2460</v>
      </c>
      <c r="D458" s="1" t="s">
        <v>2461</v>
      </c>
      <c r="E458" s="60" t="s">
        <v>209</v>
      </c>
      <c r="F458" s="36" t="s">
        <v>1861</v>
      </c>
      <c r="G458" s="1" t="s">
        <v>164</v>
      </c>
      <c r="H458" s="1" t="s">
        <v>1615</v>
      </c>
      <c r="I458" s="1" t="s">
        <v>1854</v>
      </c>
      <c r="J458" s="6">
        <v>300813</v>
      </c>
      <c r="K458" s="6">
        <v>43785</v>
      </c>
      <c r="L458" s="6">
        <v>43785</v>
      </c>
      <c r="M458" s="1" t="s">
        <v>1844</v>
      </c>
      <c r="N458" s="40">
        <v>0</v>
      </c>
      <c r="O458" s="9">
        <v>0</v>
      </c>
      <c r="P458" s="20">
        <v>2.2</v>
      </c>
      <c r="Q458" s="59" t="s">
        <v>1816</v>
      </c>
      <c r="R458" s="61">
        <v>0</v>
      </c>
      <c r="S458" s="63"/>
      <c r="T458" s="52">
        <v>0</v>
      </c>
      <c r="U458" s="6">
        <v>0</v>
      </c>
      <c r="V458" s="6">
        <v>0</v>
      </c>
      <c r="W458" s="6">
        <v>0</v>
      </c>
      <c r="X458" s="6">
        <v>0</v>
      </c>
      <c r="Y458" s="14">
        <v>0</v>
      </c>
      <c r="Z458" s="63"/>
      <c r="AA458" s="54">
        <v>0</v>
      </c>
      <c r="AB458" s="9">
        <v>0</v>
      </c>
      <c r="AC458" s="91"/>
      <c r="AD458" s="52">
        <v>0</v>
      </c>
      <c r="AE458" s="6">
        <v>0</v>
      </c>
      <c r="AF458" s="6">
        <v>0</v>
      </c>
      <c r="AG458" s="6">
        <v>0</v>
      </c>
      <c r="AH458" s="64" t="s">
        <v>742</v>
      </c>
      <c r="AI458" s="91"/>
      <c r="AJ458" s="24"/>
      <c r="AK458" s="91"/>
      <c r="AL458" s="52">
        <v>0</v>
      </c>
      <c r="AM458" s="6">
        <v>0</v>
      </c>
      <c r="AN458" s="6">
        <v>0</v>
      </c>
      <c r="AO458" s="6">
        <v>0</v>
      </c>
      <c r="AP458" s="6">
        <v>0</v>
      </c>
      <c r="AQ458" s="14">
        <v>0</v>
      </c>
      <c r="AR458" s="37"/>
      <c r="AS458" s="133"/>
      <c r="AT458" s="34">
        <v>0</v>
      </c>
      <c r="AU458" s="34">
        <v>0</v>
      </c>
      <c r="AW458" s="137"/>
      <c r="BC458" s="34">
        <v>0</v>
      </c>
    </row>
    <row r="459" spans="1:55" s="16" customFormat="1" ht="38.25">
      <c r="A459" s="57" t="s">
        <v>252</v>
      </c>
      <c r="B459" s="25">
        <v>200739400</v>
      </c>
      <c r="C459" s="17" t="s">
        <v>2261</v>
      </c>
      <c r="D459" s="1" t="s">
        <v>2262</v>
      </c>
      <c r="E459" s="60" t="s">
        <v>206</v>
      </c>
      <c r="F459" s="36" t="s">
        <v>1356</v>
      </c>
      <c r="G459" s="1">
        <v>0</v>
      </c>
      <c r="H459" s="1">
        <v>0</v>
      </c>
      <c r="I459" s="1" t="s">
        <v>1862</v>
      </c>
      <c r="J459" s="6">
        <v>0</v>
      </c>
      <c r="K459" s="6">
        <v>0</v>
      </c>
      <c r="L459" s="6">
        <v>0</v>
      </c>
      <c r="M459" s="17">
        <v>0</v>
      </c>
      <c r="N459" s="40">
        <v>0</v>
      </c>
      <c r="O459" s="47">
        <v>0</v>
      </c>
      <c r="P459" s="20">
        <v>0</v>
      </c>
      <c r="Q459" s="59">
        <v>0</v>
      </c>
      <c r="R459" s="61">
        <v>0</v>
      </c>
      <c r="S459" s="63"/>
      <c r="T459" s="52">
        <v>250000</v>
      </c>
      <c r="U459" s="6">
        <v>250000</v>
      </c>
      <c r="V459" s="6">
        <v>250000</v>
      </c>
      <c r="W459" s="6">
        <v>0</v>
      </c>
      <c r="X459" s="6">
        <v>0</v>
      </c>
      <c r="Y459" s="14">
        <v>0</v>
      </c>
      <c r="Z459" s="63"/>
      <c r="AA459" s="52">
        <v>250000</v>
      </c>
      <c r="AB459" s="9">
        <v>0</v>
      </c>
      <c r="AC459" s="91"/>
      <c r="AD459" s="53">
        <v>420000</v>
      </c>
      <c r="AE459" s="18">
        <v>420000</v>
      </c>
      <c r="AF459" s="6">
        <v>0</v>
      </c>
      <c r="AG459" s="6">
        <v>0</v>
      </c>
      <c r="AH459" s="64" t="s">
        <v>1803</v>
      </c>
      <c r="AI459" s="91"/>
      <c r="AJ459" s="24" t="s">
        <v>2179</v>
      </c>
      <c r="AK459" s="91"/>
      <c r="AL459" s="52">
        <v>0</v>
      </c>
      <c r="AM459" s="6">
        <v>0</v>
      </c>
      <c r="AN459" s="6">
        <v>0</v>
      </c>
      <c r="AO459" s="6">
        <v>0</v>
      </c>
      <c r="AP459" s="6">
        <v>0</v>
      </c>
      <c r="AQ459" s="14">
        <v>0</v>
      </c>
      <c r="AR459" s="37"/>
      <c r="AS459" s="133"/>
      <c r="AT459" s="34">
        <v>0</v>
      </c>
      <c r="AU459" s="34">
        <v>0</v>
      </c>
      <c r="AW459" s="137"/>
      <c r="BC459" s="34">
        <v>0</v>
      </c>
    </row>
    <row r="460" spans="1:55" s="16" customFormat="1" ht="63.75">
      <c r="A460" s="57" t="s">
        <v>254</v>
      </c>
      <c r="B460" s="25">
        <v>200737000</v>
      </c>
      <c r="C460" s="1" t="s">
        <v>1315</v>
      </c>
      <c r="D460" s="1" t="s">
        <v>1316</v>
      </c>
      <c r="E460" s="60" t="s">
        <v>540</v>
      </c>
      <c r="F460" s="36" t="s">
        <v>1487</v>
      </c>
      <c r="G460" s="1" t="s">
        <v>593</v>
      </c>
      <c r="H460" s="1" t="s">
        <v>1615</v>
      </c>
      <c r="I460" s="1" t="s">
        <v>897</v>
      </c>
      <c r="J460" s="6">
        <v>110000</v>
      </c>
      <c r="K460" s="6">
        <v>110000</v>
      </c>
      <c r="L460" s="6">
        <v>0</v>
      </c>
      <c r="M460" s="1" t="s">
        <v>1618</v>
      </c>
      <c r="N460" s="40">
        <v>0</v>
      </c>
      <c r="O460" s="47">
        <v>0</v>
      </c>
      <c r="P460" s="20">
        <v>2.1</v>
      </c>
      <c r="Q460" s="59" t="s">
        <v>2132</v>
      </c>
      <c r="R460" s="61">
        <v>0</v>
      </c>
      <c r="S460" s="63"/>
      <c r="T460" s="52">
        <v>0</v>
      </c>
      <c r="U460" s="6">
        <v>0</v>
      </c>
      <c r="V460" s="6">
        <v>0</v>
      </c>
      <c r="W460" s="6">
        <v>0</v>
      </c>
      <c r="X460" s="6">
        <v>0</v>
      </c>
      <c r="Y460" s="14">
        <v>0</v>
      </c>
      <c r="Z460" s="63"/>
      <c r="AA460" s="54">
        <v>0</v>
      </c>
      <c r="AB460" s="9">
        <v>0</v>
      </c>
      <c r="AC460" s="91"/>
      <c r="AD460" s="52">
        <v>0</v>
      </c>
      <c r="AE460" s="6">
        <v>0</v>
      </c>
      <c r="AF460" s="6">
        <v>0</v>
      </c>
      <c r="AG460" s="6">
        <v>0</v>
      </c>
      <c r="AH460" s="64" t="s">
        <v>742</v>
      </c>
      <c r="AI460" s="91"/>
      <c r="AJ460" s="24"/>
      <c r="AK460" s="91"/>
      <c r="AL460" s="52">
        <v>0</v>
      </c>
      <c r="AM460" s="6">
        <v>0</v>
      </c>
      <c r="AN460" s="6">
        <v>0</v>
      </c>
      <c r="AO460" s="6">
        <v>0</v>
      </c>
      <c r="AP460" s="6">
        <v>0</v>
      </c>
      <c r="AQ460" s="14">
        <v>0</v>
      </c>
      <c r="AR460" s="37"/>
      <c r="AS460" s="133"/>
      <c r="AT460" s="34">
        <v>0</v>
      </c>
      <c r="AU460" s="34">
        <v>0</v>
      </c>
      <c r="AW460" s="137"/>
      <c r="BC460" s="34">
        <v>0</v>
      </c>
    </row>
    <row r="461" spans="1:55" s="16" customFormat="1" ht="38.25">
      <c r="A461" s="57" t="s">
        <v>253</v>
      </c>
      <c r="B461" s="25">
        <v>200727100</v>
      </c>
      <c r="C461" s="1" t="s">
        <v>1045</v>
      </c>
      <c r="D461" s="1" t="s">
        <v>1046</v>
      </c>
      <c r="E461" s="60" t="s">
        <v>2504</v>
      </c>
      <c r="F461" s="36" t="s">
        <v>871</v>
      </c>
      <c r="G461" s="1" t="s">
        <v>980</v>
      </c>
      <c r="H461" s="1" t="s">
        <v>62</v>
      </c>
      <c r="I461" s="1" t="s">
        <v>897</v>
      </c>
      <c r="J461" s="6">
        <v>2572046</v>
      </c>
      <c r="K461" s="6">
        <v>2638077</v>
      </c>
      <c r="L461" s="6">
        <v>2698060</v>
      </c>
      <c r="M461" s="1" t="s">
        <v>1618</v>
      </c>
      <c r="N461" s="6">
        <v>0</v>
      </c>
      <c r="O461" s="9">
        <v>0</v>
      </c>
      <c r="P461" s="20">
        <v>1</v>
      </c>
      <c r="Q461" s="59" t="s">
        <v>1999</v>
      </c>
      <c r="R461" s="61">
        <v>0</v>
      </c>
      <c r="S461" s="63"/>
      <c r="T461" s="52">
        <v>0</v>
      </c>
      <c r="U461" s="6">
        <v>0</v>
      </c>
      <c r="V461" s="6">
        <v>0</v>
      </c>
      <c r="W461" s="6">
        <v>0</v>
      </c>
      <c r="X461" s="6">
        <v>0</v>
      </c>
      <c r="Y461" s="14">
        <v>0</v>
      </c>
      <c r="Z461" s="63"/>
      <c r="AA461" s="54">
        <v>0</v>
      </c>
      <c r="AB461" s="9">
        <v>0</v>
      </c>
      <c r="AC461" s="91"/>
      <c r="AD461" s="52">
        <v>0</v>
      </c>
      <c r="AE461" s="6">
        <v>0</v>
      </c>
      <c r="AF461" s="6">
        <v>0</v>
      </c>
      <c r="AG461" s="6">
        <v>0</v>
      </c>
      <c r="AH461" s="64" t="s">
        <v>742</v>
      </c>
      <c r="AI461" s="91"/>
      <c r="AJ461" s="24"/>
      <c r="AK461" s="91"/>
      <c r="AL461" s="52">
        <v>0</v>
      </c>
      <c r="AM461" s="6">
        <v>0</v>
      </c>
      <c r="AN461" s="6">
        <v>0</v>
      </c>
      <c r="AO461" s="6">
        <v>0</v>
      </c>
      <c r="AP461" s="6">
        <v>0</v>
      </c>
      <c r="AQ461" s="14">
        <v>0</v>
      </c>
      <c r="AR461" s="37"/>
      <c r="AS461" s="133"/>
      <c r="AT461" s="34">
        <v>0</v>
      </c>
      <c r="AU461" s="34">
        <v>0</v>
      </c>
      <c r="AW461" s="137"/>
      <c r="BC461" s="34">
        <v>0</v>
      </c>
    </row>
    <row r="462" spans="1:55" s="16" customFormat="1" ht="89.25">
      <c r="A462" s="57" t="s">
        <v>257</v>
      </c>
      <c r="B462" s="20">
        <v>200723500</v>
      </c>
      <c r="C462" s="1" t="s">
        <v>1329</v>
      </c>
      <c r="D462" s="1" t="s">
        <v>1330</v>
      </c>
      <c r="E462" s="30" t="s">
        <v>1492</v>
      </c>
      <c r="F462" s="36" t="s">
        <v>1331</v>
      </c>
      <c r="G462" s="41" t="s">
        <v>354</v>
      </c>
      <c r="H462" s="41" t="s">
        <v>1620</v>
      </c>
      <c r="I462" s="17" t="s">
        <v>1862</v>
      </c>
      <c r="J462" s="6">
        <v>32133</v>
      </c>
      <c r="K462" s="6">
        <v>29133</v>
      </c>
      <c r="L462" s="6">
        <v>32134</v>
      </c>
      <c r="M462" s="1" t="s">
        <v>2324</v>
      </c>
      <c r="N462" s="40">
        <v>0</v>
      </c>
      <c r="O462" s="47">
        <v>0</v>
      </c>
      <c r="P462" s="46">
        <v>1</v>
      </c>
      <c r="Q462" s="38" t="s">
        <v>1332</v>
      </c>
      <c r="R462" s="61">
        <v>0</v>
      </c>
      <c r="S462" s="63"/>
      <c r="T462" s="52">
        <v>45000</v>
      </c>
      <c r="U462" s="6">
        <v>0</v>
      </c>
      <c r="V462" s="6">
        <v>0</v>
      </c>
      <c r="W462" s="6">
        <v>0</v>
      </c>
      <c r="X462" s="6">
        <v>0</v>
      </c>
      <c r="Y462" s="14">
        <v>0</v>
      </c>
      <c r="Z462" s="63"/>
      <c r="AA462" s="52">
        <v>45000</v>
      </c>
      <c r="AB462" s="9">
        <v>0</v>
      </c>
      <c r="AC462" s="91"/>
      <c r="AD462" s="53">
        <v>45000</v>
      </c>
      <c r="AE462" s="6">
        <v>0</v>
      </c>
      <c r="AF462" s="6">
        <v>0</v>
      </c>
      <c r="AG462" s="6">
        <v>0</v>
      </c>
      <c r="AH462" s="64" t="s">
        <v>1772</v>
      </c>
      <c r="AI462" s="91"/>
      <c r="AJ462" s="24" t="s">
        <v>2176</v>
      </c>
      <c r="AK462" s="91"/>
      <c r="AL462" s="52">
        <v>45000</v>
      </c>
      <c r="AM462" s="6">
        <v>45000</v>
      </c>
      <c r="AN462" s="6">
        <v>0</v>
      </c>
      <c r="AO462" s="6">
        <v>0</v>
      </c>
      <c r="AP462" s="6">
        <v>0</v>
      </c>
      <c r="AQ462" s="14">
        <v>0</v>
      </c>
      <c r="AR462" s="37" t="s">
        <v>1333</v>
      </c>
      <c r="AS462" s="133"/>
      <c r="AT462" s="34">
        <v>0</v>
      </c>
      <c r="AU462" s="34">
        <v>0</v>
      </c>
      <c r="AW462" s="137"/>
      <c r="BC462" s="34">
        <v>0</v>
      </c>
    </row>
    <row r="463" spans="1:55" s="16" customFormat="1" ht="25.5">
      <c r="A463" s="57" t="s">
        <v>253</v>
      </c>
      <c r="B463" s="25">
        <v>200001600</v>
      </c>
      <c r="C463" s="1" t="s">
        <v>2522</v>
      </c>
      <c r="D463" s="1" t="s">
        <v>2523</v>
      </c>
      <c r="E463" s="60" t="s">
        <v>2504</v>
      </c>
      <c r="F463" s="36" t="s">
        <v>871</v>
      </c>
      <c r="G463" s="1" t="s">
        <v>767</v>
      </c>
      <c r="H463" s="1" t="s">
        <v>62</v>
      </c>
      <c r="I463" s="1" t="s">
        <v>2381</v>
      </c>
      <c r="J463" s="6">
        <v>145361</v>
      </c>
      <c r="K463" s="6">
        <v>96685</v>
      </c>
      <c r="L463" s="6">
        <v>372304</v>
      </c>
      <c r="M463" s="1" t="s">
        <v>2324</v>
      </c>
      <c r="N463" s="6">
        <v>0</v>
      </c>
      <c r="O463" s="9">
        <v>91000</v>
      </c>
      <c r="P463" s="20">
        <v>1</v>
      </c>
      <c r="Q463" s="59" t="s">
        <v>1966</v>
      </c>
      <c r="R463" s="61">
        <v>91000</v>
      </c>
      <c r="S463" s="63"/>
      <c r="T463" s="52">
        <v>145361</v>
      </c>
      <c r="U463" s="6">
        <v>96685</v>
      </c>
      <c r="V463" s="6">
        <v>372304</v>
      </c>
      <c r="W463" s="6">
        <v>0</v>
      </c>
      <c r="X463" s="6">
        <v>0</v>
      </c>
      <c r="Y463" s="14">
        <v>0</v>
      </c>
      <c r="Z463" s="63"/>
      <c r="AA463" s="52">
        <v>145361</v>
      </c>
      <c r="AB463" s="9">
        <v>0</v>
      </c>
      <c r="AC463" s="91"/>
      <c r="AD463" s="52">
        <v>96685</v>
      </c>
      <c r="AE463" s="6">
        <v>372304</v>
      </c>
      <c r="AF463" s="6">
        <v>0</v>
      </c>
      <c r="AG463" s="6">
        <v>0</v>
      </c>
      <c r="AH463" s="64" t="s">
        <v>285</v>
      </c>
      <c r="AI463" s="91"/>
      <c r="AJ463" s="24"/>
      <c r="AK463" s="91"/>
      <c r="AL463" s="52">
        <v>145361</v>
      </c>
      <c r="AM463" s="6">
        <v>96685</v>
      </c>
      <c r="AN463" s="6">
        <v>372304</v>
      </c>
      <c r="AO463" s="6">
        <v>0</v>
      </c>
      <c r="AP463" s="6">
        <v>0</v>
      </c>
      <c r="AQ463" s="14">
        <v>0</v>
      </c>
      <c r="AR463" s="37" t="s">
        <v>1979</v>
      </c>
      <c r="AS463" s="133"/>
      <c r="AT463" s="34">
        <v>0</v>
      </c>
      <c r="AU463" s="34">
        <v>0</v>
      </c>
      <c r="AW463" s="137"/>
      <c r="BC463" s="34">
        <v>0</v>
      </c>
    </row>
    <row r="464" spans="1:55" s="16" customFormat="1" ht="63.75">
      <c r="A464" s="57" t="s">
        <v>254</v>
      </c>
      <c r="B464" s="25">
        <v>199801900</v>
      </c>
      <c r="C464" s="1" t="s">
        <v>2154</v>
      </c>
      <c r="D464" s="1" t="s">
        <v>2155</v>
      </c>
      <c r="E464" s="60" t="s">
        <v>1487</v>
      </c>
      <c r="F464" s="36" t="s">
        <v>51</v>
      </c>
      <c r="G464" s="1" t="s">
        <v>1871</v>
      </c>
      <c r="H464" s="1" t="s">
        <v>1615</v>
      </c>
      <c r="I464" s="1" t="s">
        <v>1525</v>
      </c>
      <c r="J464" s="6">
        <v>767217</v>
      </c>
      <c r="K464" s="6">
        <v>775382</v>
      </c>
      <c r="L464" s="6">
        <v>849551</v>
      </c>
      <c r="M464" s="1" t="s">
        <v>1844</v>
      </c>
      <c r="N464" s="6">
        <v>0</v>
      </c>
      <c r="O464" s="9">
        <v>659452</v>
      </c>
      <c r="P464" s="20">
        <v>2.3</v>
      </c>
      <c r="Q464" s="59" t="s">
        <v>2575</v>
      </c>
      <c r="R464" s="61">
        <v>659452</v>
      </c>
      <c r="S464" s="63"/>
      <c r="T464" s="52">
        <v>333333</v>
      </c>
      <c r="U464" s="6">
        <v>333333</v>
      </c>
      <c r="V464" s="6">
        <v>333333</v>
      </c>
      <c r="W464" s="6">
        <v>0</v>
      </c>
      <c r="X464" s="6">
        <v>0</v>
      </c>
      <c r="Y464" s="14">
        <v>0</v>
      </c>
      <c r="Z464" s="63"/>
      <c r="AA464" s="52">
        <v>333333</v>
      </c>
      <c r="AB464" s="9">
        <v>0</v>
      </c>
      <c r="AC464" s="91"/>
      <c r="AD464" s="52">
        <v>333333</v>
      </c>
      <c r="AE464" s="6">
        <v>333333</v>
      </c>
      <c r="AF464" s="6">
        <v>0</v>
      </c>
      <c r="AG464" s="6">
        <v>0</v>
      </c>
      <c r="AH464" s="64" t="s">
        <v>991</v>
      </c>
      <c r="AI464" s="91"/>
      <c r="AJ464" s="24"/>
      <c r="AK464" s="91"/>
      <c r="AL464" s="52">
        <v>333333</v>
      </c>
      <c r="AM464" s="6">
        <v>333333</v>
      </c>
      <c r="AN464" s="6">
        <v>333333</v>
      </c>
      <c r="AO464" s="6">
        <v>0</v>
      </c>
      <c r="AP464" s="6">
        <v>0</v>
      </c>
      <c r="AQ464" s="14">
        <v>0</v>
      </c>
      <c r="AR464" s="37" t="s">
        <v>2568</v>
      </c>
      <c r="AS464" s="133"/>
      <c r="AT464" s="34">
        <v>0</v>
      </c>
      <c r="AU464" s="34">
        <v>0</v>
      </c>
      <c r="AW464" s="137"/>
      <c r="BC464" s="34">
        <v>0</v>
      </c>
    </row>
    <row r="465" spans="1:55" s="16" customFormat="1" ht="76.5">
      <c r="A465" s="57" t="s">
        <v>254</v>
      </c>
      <c r="B465" s="25">
        <v>200713300</v>
      </c>
      <c r="C465" s="1" t="s">
        <v>1629</v>
      </c>
      <c r="D465" s="1" t="s">
        <v>1630</v>
      </c>
      <c r="E465" s="60" t="s">
        <v>540</v>
      </c>
      <c r="F465" s="36" t="s">
        <v>1842</v>
      </c>
      <c r="G465" s="1" t="s">
        <v>1127</v>
      </c>
      <c r="H465" s="1" t="s">
        <v>1620</v>
      </c>
      <c r="I465" s="1" t="s">
        <v>897</v>
      </c>
      <c r="J465" s="6">
        <v>303737</v>
      </c>
      <c r="K465" s="6">
        <v>247741</v>
      </c>
      <c r="L465" s="6">
        <v>245704</v>
      </c>
      <c r="M465" s="1" t="s">
        <v>1618</v>
      </c>
      <c r="N465" s="40">
        <v>0</v>
      </c>
      <c r="O465" s="47">
        <v>0</v>
      </c>
      <c r="P465" s="20">
        <v>2.3</v>
      </c>
      <c r="Q465" s="59" t="s">
        <v>2245</v>
      </c>
      <c r="R465" s="61">
        <v>0</v>
      </c>
      <c r="S465" s="63"/>
      <c r="T465" s="52">
        <v>0</v>
      </c>
      <c r="U465" s="6">
        <v>0</v>
      </c>
      <c r="V465" s="6">
        <v>0</v>
      </c>
      <c r="W465" s="6">
        <v>0</v>
      </c>
      <c r="X465" s="6">
        <v>0</v>
      </c>
      <c r="Y465" s="14">
        <v>0</v>
      </c>
      <c r="Z465" s="63"/>
      <c r="AA465" s="54">
        <v>0</v>
      </c>
      <c r="AB465" s="9">
        <v>0</v>
      </c>
      <c r="AC465" s="91"/>
      <c r="AD465" s="52">
        <v>0</v>
      </c>
      <c r="AE465" s="6">
        <v>0</v>
      </c>
      <c r="AF465" s="6">
        <v>0</v>
      </c>
      <c r="AG465" s="6">
        <v>0</v>
      </c>
      <c r="AH465" s="64" t="s">
        <v>742</v>
      </c>
      <c r="AI465" s="91"/>
      <c r="AJ465" s="24"/>
      <c r="AK465" s="91"/>
      <c r="AL465" s="52">
        <v>0</v>
      </c>
      <c r="AM465" s="6">
        <v>0</v>
      </c>
      <c r="AN465" s="6">
        <v>0</v>
      </c>
      <c r="AO465" s="6">
        <v>0</v>
      </c>
      <c r="AP465" s="6">
        <v>0</v>
      </c>
      <c r="AQ465" s="14">
        <v>0</v>
      </c>
      <c r="AR465" s="37"/>
      <c r="AS465" s="133"/>
      <c r="AT465" s="34">
        <v>0</v>
      </c>
      <c r="AU465" s="34">
        <v>0</v>
      </c>
      <c r="AW465" s="137"/>
      <c r="BC465" s="34">
        <v>0</v>
      </c>
    </row>
    <row r="466" spans="1:55" s="16" customFormat="1" ht="140.25">
      <c r="A466" s="57" t="s">
        <v>254</v>
      </c>
      <c r="B466" s="25">
        <v>200713600</v>
      </c>
      <c r="C466" s="1" t="s">
        <v>1632</v>
      </c>
      <c r="D466" s="1" t="s">
        <v>1633</v>
      </c>
      <c r="E466" s="60" t="s">
        <v>540</v>
      </c>
      <c r="F466" s="36" t="s">
        <v>1842</v>
      </c>
      <c r="G466" s="1" t="s">
        <v>1130</v>
      </c>
      <c r="H466" s="1" t="s">
        <v>62</v>
      </c>
      <c r="I466" s="1" t="s">
        <v>897</v>
      </c>
      <c r="J466" s="6">
        <v>106695</v>
      </c>
      <c r="K466" s="6">
        <v>105890</v>
      </c>
      <c r="L466" s="6">
        <v>85889</v>
      </c>
      <c r="M466" s="1" t="s">
        <v>1623</v>
      </c>
      <c r="N466" s="40">
        <v>0</v>
      </c>
      <c r="O466" s="47">
        <v>0</v>
      </c>
      <c r="P466" s="20">
        <v>2.3</v>
      </c>
      <c r="Q466" s="59" t="s">
        <v>2247</v>
      </c>
      <c r="R466" s="61">
        <v>0</v>
      </c>
      <c r="S466" s="63"/>
      <c r="T466" s="52">
        <v>0</v>
      </c>
      <c r="U466" s="6">
        <v>0</v>
      </c>
      <c r="V466" s="6">
        <v>0</v>
      </c>
      <c r="W466" s="6">
        <v>0</v>
      </c>
      <c r="X466" s="6">
        <v>0</v>
      </c>
      <c r="Y466" s="14">
        <v>0</v>
      </c>
      <c r="Z466" s="63"/>
      <c r="AA466" s="54">
        <v>0</v>
      </c>
      <c r="AB466" s="9">
        <v>0</v>
      </c>
      <c r="AC466" s="91"/>
      <c r="AD466" s="52">
        <v>0</v>
      </c>
      <c r="AE466" s="6">
        <v>0</v>
      </c>
      <c r="AF466" s="6">
        <v>0</v>
      </c>
      <c r="AG466" s="6">
        <v>0</v>
      </c>
      <c r="AH466" s="64" t="s">
        <v>742</v>
      </c>
      <c r="AI466" s="91"/>
      <c r="AJ466" s="24"/>
      <c r="AK466" s="91"/>
      <c r="AL466" s="52">
        <v>0</v>
      </c>
      <c r="AM466" s="6">
        <v>0</v>
      </c>
      <c r="AN466" s="6">
        <v>0</v>
      </c>
      <c r="AO466" s="6">
        <v>0</v>
      </c>
      <c r="AP466" s="6">
        <v>0</v>
      </c>
      <c r="AQ466" s="14">
        <v>0</v>
      </c>
      <c r="AR466" s="37"/>
      <c r="AS466" s="133"/>
      <c r="AT466" s="34">
        <v>0</v>
      </c>
      <c r="AU466" s="34">
        <v>0</v>
      </c>
      <c r="AW466" s="137"/>
      <c r="BC466" s="34">
        <v>0</v>
      </c>
    </row>
    <row r="467" spans="1:55" s="16" customFormat="1" ht="102">
      <c r="A467" s="57" t="s">
        <v>254</v>
      </c>
      <c r="B467" s="25">
        <v>200714400</v>
      </c>
      <c r="C467" s="1" t="s">
        <v>1088</v>
      </c>
      <c r="D467" s="1" t="s">
        <v>1633</v>
      </c>
      <c r="E467" s="60" t="s">
        <v>540</v>
      </c>
      <c r="F467" s="36" t="s">
        <v>1842</v>
      </c>
      <c r="G467" s="1" t="s">
        <v>11</v>
      </c>
      <c r="H467" s="1" t="s">
        <v>1615</v>
      </c>
      <c r="I467" s="1" t="s">
        <v>897</v>
      </c>
      <c r="J467" s="6">
        <v>132630</v>
      </c>
      <c r="K467" s="6">
        <v>136825</v>
      </c>
      <c r="L467" s="6">
        <v>141161</v>
      </c>
      <c r="M467" s="1" t="s">
        <v>2324</v>
      </c>
      <c r="N467" s="40">
        <v>0</v>
      </c>
      <c r="O467" s="47">
        <v>0</v>
      </c>
      <c r="P467" s="20">
        <v>1</v>
      </c>
      <c r="Q467" s="59" t="s">
        <v>2248</v>
      </c>
      <c r="R467" s="61">
        <v>0</v>
      </c>
      <c r="S467" s="63"/>
      <c r="T467" s="52">
        <v>0</v>
      </c>
      <c r="U467" s="6">
        <v>0</v>
      </c>
      <c r="V467" s="6">
        <v>0</v>
      </c>
      <c r="W467" s="6">
        <v>0</v>
      </c>
      <c r="X467" s="6">
        <v>0</v>
      </c>
      <c r="Y467" s="14">
        <v>0</v>
      </c>
      <c r="Z467" s="63"/>
      <c r="AA467" s="54">
        <v>0</v>
      </c>
      <c r="AB467" s="9">
        <v>0</v>
      </c>
      <c r="AC467" s="91"/>
      <c r="AD467" s="52">
        <v>0</v>
      </c>
      <c r="AE467" s="6">
        <v>0</v>
      </c>
      <c r="AF467" s="6">
        <v>0</v>
      </c>
      <c r="AG467" s="6">
        <v>0</v>
      </c>
      <c r="AH467" s="64" t="s">
        <v>742</v>
      </c>
      <c r="AI467" s="91"/>
      <c r="AJ467" s="24"/>
      <c r="AK467" s="91"/>
      <c r="AL467" s="52">
        <v>0</v>
      </c>
      <c r="AM467" s="6">
        <v>0</v>
      </c>
      <c r="AN467" s="6">
        <v>0</v>
      </c>
      <c r="AO467" s="6">
        <v>0</v>
      </c>
      <c r="AP467" s="6">
        <v>0</v>
      </c>
      <c r="AQ467" s="14">
        <v>0</v>
      </c>
      <c r="AR467" s="37"/>
      <c r="AS467" s="133"/>
      <c r="AT467" s="34">
        <v>0</v>
      </c>
      <c r="AU467" s="34">
        <v>0</v>
      </c>
      <c r="AW467" s="137"/>
      <c r="BC467" s="34">
        <v>0</v>
      </c>
    </row>
    <row r="468" spans="1:55" s="16" customFormat="1" ht="102">
      <c r="A468" s="57" t="s">
        <v>254</v>
      </c>
      <c r="B468" s="25">
        <v>200725800</v>
      </c>
      <c r="C468" s="1" t="s">
        <v>2443</v>
      </c>
      <c r="D468" s="1" t="s">
        <v>1633</v>
      </c>
      <c r="E468" s="60" t="s">
        <v>540</v>
      </c>
      <c r="F468" s="36" t="s">
        <v>1842</v>
      </c>
      <c r="G468" s="1" t="s">
        <v>1410</v>
      </c>
      <c r="H468" s="1" t="s">
        <v>1615</v>
      </c>
      <c r="I468" s="1" t="s">
        <v>897</v>
      </c>
      <c r="J468" s="6">
        <v>938732</v>
      </c>
      <c r="K468" s="6">
        <v>958585</v>
      </c>
      <c r="L468" s="6">
        <v>979035</v>
      </c>
      <c r="M468" s="1" t="s">
        <v>1618</v>
      </c>
      <c r="N468" s="40">
        <v>0</v>
      </c>
      <c r="O468" s="47">
        <v>0</v>
      </c>
      <c r="P468" s="20">
        <v>2.1</v>
      </c>
      <c r="Q468" s="59" t="s">
        <v>2607</v>
      </c>
      <c r="R468" s="61">
        <v>0</v>
      </c>
      <c r="S468" s="63"/>
      <c r="T468" s="52">
        <v>0</v>
      </c>
      <c r="U468" s="6">
        <v>0</v>
      </c>
      <c r="V468" s="6">
        <v>0</v>
      </c>
      <c r="W468" s="6">
        <v>0</v>
      </c>
      <c r="X468" s="6">
        <v>0</v>
      </c>
      <c r="Y468" s="14">
        <v>0</v>
      </c>
      <c r="Z468" s="63"/>
      <c r="AA468" s="54">
        <v>0</v>
      </c>
      <c r="AB468" s="9">
        <v>0</v>
      </c>
      <c r="AC468" s="91"/>
      <c r="AD468" s="52">
        <v>0</v>
      </c>
      <c r="AE468" s="6">
        <v>0</v>
      </c>
      <c r="AF468" s="6">
        <v>0</v>
      </c>
      <c r="AG468" s="6">
        <v>0</v>
      </c>
      <c r="AH468" s="64" t="s">
        <v>742</v>
      </c>
      <c r="AI468" s="91"/>
      <c r="AJ468" s="24"/>
      <c r="AK468" s="91"/>
      <c r="AL468" s="52">
        <v>0</v>
      </c>
      <c r="AM468" s="6">
        <v>0</v>
      </c>
      <c r="AN468" s="6">
        <v>0</v>
      </c>
      <c r="AO468" s="6">
        <v>0</v>
      </c>
      <c r="AP468" s="6">
        <v>0</v>
      </c>
      <c r="AQ468" s="14">
        <v>0</v>
      </c>
      <c r="AR468" s="37"/>
      <c r="AS468" s="133"/>
      <c r="AT468" s="34">
        <v>0</v>
      </c>
      <c r="AU468" s="34">
        <v>0</v>
      </c>
      <c r="AW468" s="137"/>
      <c r="BC468" s="34">
        <v>0</v>
      </c>
    </row>
    <row r="469" spans="1:55" s="16" customFormat="1" ht="51">
      <c r="A469" s="57" t="s">
        <v>254</v>
      </c>
      <c r="B469" s="25">
        <v>200711000</v>
      </c>
      <c r="C469" s="1" t="s">
        <v>866</v>
      </c>
      <c r="D469" s="1" t="s">
        <v>423</v>
      </c>
      <c r="E469" s="60" t="s">
        <v>540</v>
      </c>
      <c r="F469" s="36" t="s">
        <v>1842</v>
      </c>
      <c r="G469" s="1" t="s">
        <v>940</v>
      </c>
      <c r="H469" s="1" t="s">
        <v>1615</v>
      </c>
      <c r="I469" s="1" t="s">
        <v>897</v>
      </c>
      <c r="J469" s="6">
        <v>472018</v>
      </c>
      <c r="K469" s="6">
        <v>611167</v>
      </c>
      <c r="L469" s="6">
        <v>506241</v>
      </c>
      <c r="M469" s="1" t="s">
        <v>2328</v>
      </c>
      <c r="N469" s="40">
        <v>0</v>
      </c>
      <c r="O469" s="47">
        <v>0</v>
      </c>
      <c r="P469" s="20">
        <v>2.3</v>
      </c>
      <c r="Q469" s="59" t="s">
        <v>2163</v>
      </c>
      <c r="R469" s="61">
        <v>0</v>
      </c>
      <c r="S469" s="63"/>
      <c r="T469" s="52">
        <v>0</v>
      </c>
      <c r="U469" s="6">
        <v>0</v>
      </c>
      <c r="V469" s="6">
        <v>0</v>
      </c>
      <c r="W469" s="6">
        <v>0</v>
      </c>
      <c r="X469" s="6">
        <v>0</v>
      </c>
      <c r="Y469" s="14">
        <v>0</v>
      </c>
      <c r="Z469" s="63"/>
      <c r="AA469" s="54">
        <v>0</v>
      </c>
      <c r="AB469" s="9">
        <v>0</v>
      </c>
      <c r="AC469" s="91"/>
      <c r="AD469" s="52">
        <v>0</v>
      </c>
      <c r="AE469" s="6">
        <v>0</v>
      </c>
      <c r="AF469" s="6">
        <v>0</v>
      </c>
      <c r="AG469" s="6">
        <v>0</v>
      </c>
      <c r="AH469" s="64" t="s">
        <v>742</v>
      </c>
      <c r="AI469" s="91"/>
      <c r="AJ469" s="24"/>
      <c r="AK469" s="91"/>
      <c r="AL469" s="52">
        <v>0</v>
      </c>
      <c r="AM469" s="6">
        <v>0</v>
      </c>
      <c r="AN469" s="6">
        <v>0</v>
      </c>
      <c r="AO469" s="6">
        <v>0</v>
      </c>
      <c r="AP469" s="6">
        <v>0</v>
      </c>
      <c r="AQ469" s="14">
        <v>0</v>
      </c>
      <c r="AR469" s="37"/>
      <c r="AS469" s="133"/>
      <c r="AT469" s="34">
        <v>0</v>
      </c>
      <c r="AU469" s="34">
        <v>0</v>
      </c>
      <c r="AW469" s="137"/>
      <c r="BC469" s="34">
        <v>0</v>
      </c>
    </row>
    <row r="470" spans="1:55" s="16" customFormat="1" ht="76.5">
      <c r="A470" s="57" t="s">
        <v>254</v>
      </c>
      <c r="B470" s="25">
        <v>199105100</v>
      </c>
      <c r="C470" s="1" t="s">
        <v>312</v>
      </c>
      <c r="D470" s="1" t="s">
        <v>1676</v>
      </c>
      <c r="E470" s="60" t="s">
        <v>540</v>
      </c>
      <c r="F470" s="36" t="s">
        <v>1842</v>
      </c>
      <c r="G470" s="1" t="s">
        <v>664</v>
      </c>
      <c r="H470" s="1" t="s">
        <v>1615</v>
      </c>
      <c r="I470" s="1" t="s">
        <v>2133</v>
      </c>
      <c r="J470" s="6">
        <v>473086</v>
      </c>
      <c r="K470" s="6">
        <v>485492</v>
      </c>
      <c r="L470" s="6">
        <v>498267</v>
      </c>
      <c r="M470" s="1" t="s">
        <v>2324</v>
      </c>
      <c r="N470" s="6">
        <v>0</v>
      </c>
      <c r="O470" s="9">
        <v>394655</v>
      </c>
      <c r="P470" s="20">
        <v>1</v>
      </c>
      <c r="Q470" s="59" t="s">
        <v>2551</v>
      </c>
      <c r="R470" s="61">
        <v>394655</v>
      </c>
      <c r="S470" s="63"/>
      <c r="T470" s="52">
        <v>394655</v>
      </c>
      <c r="U470" s="6">
        <v>394655</v>
      </c>
      <c r="V470" s="6">
        <v>394655</v>
      </c>
      <c r="W470" s="6">
        <v>0</v>
      </c>
      <c r="X470" s="6">
        <v>0</v>
      </c>
      <c r="Y470" s="14">
        <v>0</v>
      </c>
      <c r="Z470" s="63"/>
      <c r="AA470" s="52">
        <v>394655</v>
      </c>
      <c r="AB470" s="9">
        <v>0</v>
      </c>
      <c r="AC470" s="91"/>
      <c r="AD470" s="52">
        <v>394655</v>
      </c>
      <c r="AE470" s="6">
        <v>394655</v>
      </c>
      <c r="AF470" s="6">
        <v>0</v>
      </c>
      <c r="AG470" s="6">
        <v>0</v>
      </c>
      <c r="AH470" s="64" t="s">
        <v>2043</v>
      </c>
      <c r="AI470" s="91"/>
      <c r="AJ470" s="24"/>
      <c r="AK470" s="91"/>
      <c r="AL470" s="52">
        <v>414387.75</v>
      </c>
      <c r="AM470" s="6">
        <v>414387.75</v>
      </c>
      <c r="AN470" s="6">
        <v>414387.75</v>
      </c>
      <c r="AO470" s="6">
        <v>0</v>
      </c>
      <c r="AP470" s="6">
        <v>0</v>
      </c>
      <c r="AQ470" s="14">
        <v>0</v>
      </c>
      <c r="AR470" s="37"/>
      <c r="AS470" s="133"/>
      <c r="AT470" s="34">
        <v>0</v>
      </c>
      <c r="AU470" s="34">
        <v>0</v>
      </c>
      <c r="AW470" s="137"/>
      <c r="BC470" s="34">
        <v>0</v>
      </c>
    </row>
    <row r="471" spans="1:55" s="16" customFormat="1" ht="38.25">
      <c r="A471" s="57" t="s">
        <v>255</v>
      </c>
      <c r="B471" s="25">
        <v>199601900</v>
      </c>
      <c r="C471" s="1" t="s">
        <v>1034</v>
      </c>
      <c r="D471" s="1" t="s">
        <v>1676</v>
      </c>
      <c r="E471" s="60" t="s">
        <v>540</v>
      </c>
      <c r="F471" s="36" t="s">
        <v>1842</v>
      </c>
      <c r="G471" s="1" t="s">
        <v>1453</v>
      </c>
      <c r="H471" s="1" t="s">
        <v>1615</v>
      </c>
      <c r="I471" s="1" t="s">
        <v>2133</v>
      </c>
      <c r="J471" s="6">
        <v>597642</v>
      </c>
      <c r="K471" s="6">
        <v>552925</v>
      </c>
      <c r="L471" s="6">
        <v>578067</v>
      </c>
      <c r="M471" s="1" t="s">
        <v>1844</v>
      </c>
      <c r="N471" s="6">
        <v>0</v>
      </c>
      <c r="O471" s="9">
        <v>264075</v>
      </c>
      <c r="P471" s="20">
        <v>1</v>
      </c>
      <c r="Q471" s="59" t="s">
        <v>187</v>
      </c>
      <c r="R471" s="61">
        <v>264075</v>
      </c>
      <c r="S471" s="63"/>
      <c r="T471" s="52">
        <v>331279</v>
      </c>
      <c r="U471" s="6">
        <v>277279</v>
      </c>
      <c r="V471" s="6">
        <v>277279</v>
      </c>
      <c r="W471" s="6">
        <v>0</v>
      </c>
      <c r="X471" s="6">
        <v>0</v>
      </c>
      <c r="Y471" s="14">
        <v>0</v>
      </c>
      <c r="Z471" s="63"/>
      <c r="AA471" s="52">
        <v>331279</v>
      </c>
      <c r="AB471" s="9">
        <v>0</v>
      </c>
      <c r="AC471" s="91"/>
      <c r="AD471" s="52">
        <v>277279</v>
      </c>
      <c r="AE471" s="6">
        <v>277279</v>
      </c>
      <c r="AF471" s="6">
        <v>0</v>
      </c>
      <c r="AG471" s="6">
        <v>0</v>
      </c>
      <c r="AH471" s="64" t="s">
        <v>2602</v>
      </c>
      <c r="AI471" s="91"/>
      <c r="AJ471" s="24"/>
      <c r="AK471" s="91"/>
      <c r="AL471" s="52">
        <v>331278.75</v>
      </c>
      <c r="AM471" s="6">
        <v>277278.75</v>
      </c>
      <c r="AN471" s="6">
        <v>277278.75</v>
      </c>
      <c r="AO471" s="6">
        <v>0</v>
      </c>
      <c r="AP471" s="6">
        <v>0</v>
      </c>
      <c r="AQ471" s="14">
        <v>0</v>
      </c>
      <c r="AR471" s="37"/>
      <c r="AS471" s="133"/>
      <c r="AT471" s="34">
        <v>0</v>
      </c>
      <c r="AU471" s="34">
        <v>0</v>
      </c>
      <c r="AW471" s="137"/>
      <c r="BC471" s="34">
        <v>0</v>
      </c>
    </row>
    <row r="472" spans="1:55" s="16" customFormat="1" ht="102">
      <c r="A472" s="57" t="s">
        <v>254</v>
      </c>
      <c r="B472" s="25">
        <v>200202700</v>
      </c>
      <c r="C472" s="1" t="s">
        <v>1205</v>
      </c>
      <c r="D472" s="1" t="s">
        <v>1206</v>
      </c>
      <c r="E472" s="60" t="s">
        <v>540</v>
      </c>
      <c r="F472" s="36" t="s">
        <v>1842</v>
      </c>
      <c r="G472" s="1" t="s">
        <v>1648</v>
      </c>
      <c r="H472" s="1" t="s">
        <v>1615</v>
      </c>
      <c r="I472" s="1" t="s">
        <v>2133</v>
      </c>
      <c r="J472" s="6">
        <v>446547</v>
      </c>
      <c r="K472" s="6">
        <v>451931</v>
      </c>
      <c r="L472" s="6">
        <v>454888</v>
      </c>
      <c r="M472" s="1" t="s">
        <v>2324</v>
      </c>
      <c r="N472" s="40">
        <v>0</v>
      </c>
      <c r="O472" s="9">
        <v>0</v>
      </c>
      <c r="P472" s="20">
        <v>2.3</v>
      </c>
      <c r="Q472" s="59" t="s">
        <v>2134</v>
      </c>
      <c r="R472" s="61">
        <v>0</v>
      </c>
      <c r="S472" s="63"/>
      <c r="T472" s="52">
        <v>0</v>
      </c>
      <c r="U472" s="6">
        <v>0</v>
      </c>
      <c r="V472" s="6">
        <v>0</v>
      </c>
      <c r="W472" s="6">
        <v>0</v>
      </c>
      <c r="X472" s="6">
        <v>0</v>
      </c>
      <c r="Y472" s="14">
        <v>0</v>
      </c>
      <c r="Z472" s="63"/>
      <c r="AA472" s="54">
        <v>0</v>
      </c>
      <c r="AB472" s="9">
        <v>0</v>
      </c>
      <c r="AC472" s="91"/>
      <c r="AD472" s="52">
        <v>0</v>
      </c>
      <c r="AE472" s="6">
        <v>0</v>
      </c>
      <c r="AF472" s="6">
        <v>0</v>
      </c>
      <c r="AG472" s="6">
        <v>0</v>
      </c>
      <c r="AH472" s="64" t="s">
        <v>1370</v>
      </c>
      <c r="AI472" s="91"/>
      <c r="AJ472" s="24"/>
      <c r="AK472" s="91"/>
      <c r="AL472" s="52">
        <v>0</v>
      </c>
      <c r="AM472" s="6">
        <v>0</v>
      </c>
      <c r="AN472" s="6">
        <v>0</v>
      </c>
      <c r="AO472" s="6">
        <v>0</v>
      </c>
      <c r="AP472" s="6">
        <v>0</v>
      </c>
      <c r="AQ472" s="14">
        <v>0</v>
      </c>
      <c r="AR472" s="37"/>
      <c r="AS472" s="133"/>
      <c r="AT472" s="34">
        <v>0</v>
      </c>
      <c r="AU472" s="34">
        <v>0</v>
      </c>
      <c r="AW472" s="137"/>
      <c r="BC472" s="34">
        <v>0</v>
      </c>
    </row>
    <row r="473" spans="1:55" s="16" customFormat="1" ht="76.5">
      <c r="A473" s="57" t="s">
        <v>254</v>
      </c>
      <c r="B473" s="25">
        <v>199102900</v>
      </c>
      <c r="C473" s="1" t="s">
        <v>311</v>
      </c>
      <c r="D473" s="1" t="s">
        <v>465</v>
      </c>
      <c r="E473" s="60" t="s">
        <v>540</v>
      </c>
      <c r="F473" s="36" t="s">
        <v>1842</v>
      </c>
      <c r="G473" s="1" t="s">
        <v>338</v>
      </c>
      <c r="H473" s="1" t="s">
        <v>1615</v>
      </c>
      <c r="I473" s="1" t="s">
        <v>1839</v>
      </c>
      <c r="J473" s="6">
        <v>499731</v>
      </c>
      <c r="K473" s="6">
        <v>499731</v>
      </c>
      <c r="L473" s="6">
        <v>499731</v>
      </c>
      <c r="M473" s="1" t="s">
        <v>2324</v>
      </c>
      <c r="N473" s="6">
        <v>0</v>
      </c>
      <c r="O473" s="9">
        <v>356375</v>
      </c>
      <c r="P473" s="20">
        <v>2.1</v>
      </c>
      <c r="Q473" s="59" t="s">
        <v>2554</v>
      </c>
      <c r="R473" s="61">
        <v>356375</v>
      </c>
      <c r="S473" s="63"/>
      <c r="T473" s="52">
        <v>456375</v>
      </c>
      <c r="U473" s="6">
        <v>456375</v>
      </c>
      <c r="V473" s="6">
        <v>456375</v>
      </c>
      <c r="W473" s="6">
        <v>0</v>
      </c>
      <c r="X473" s="6">
        <v>0</v>
      </c>
      <c r="Y473" s="14">
        <v>0</v>
      </c>
      <c r="Z473" s="63"/>
      <c r="AA473" s="52">
        <v>456375</v>
      </c>
      <c r="AB473" s="9">
        <v>0</v>
      </c>
      <c r="AC473" s="91"/>
      <c r="AD473" s="52">
        <v>456375</v>
      </c>
      <c r="AE473" s="6">
        <v>456375</v>
      </c>
      <c r="AF473" s="6">
        <v>0</v>
      </c>
      <c r="AG473" s="6">
        <v>0</v>
      </c>
      <c r="AH473" s="64" t="s">
        <v>2043</v>
      </c>
      <c r="AI473" s="91"/>
      <c r="AJ473" s="24"/>
      <c r="AK473" s="91"/>
      <c r="AL473" s="52">
        <v>456375</v>
      </c>
      <c r="AM473" s="6">
        <v>456375</v>
      </c>
      <c r="AN473" s="6">
        <v>456375</v>
      </c>
      <c r="AO473" s="6">
        <v>0</v>
      </c>
      <c r="AP473" s="6">
        <v>0</v>
      </c>
      <c r="AQ473" s="14">
        <v>0</v>
      </c>
      <c r="AR473" s="37"/>
      <c r="AS473" s="133"/>
      <c r="AT473" s="34">
        <v>0</v>
      </c>
      <c r="AU473" s="34">
        <v>0</v>
      </c>
      <c r="AW473" s="137"/>
      <c r="BC473" s="34">
        <v>0</v>
      </c>
    </row>
    <row r="474" spans="1:55" s="16" customFormat="1" ht="63.75">
      <c r="A474" s="57" t="s">
        <v>254</v>
      </c>
      <c r="B474" s="25">
        <v>199801003</v>
      </c>
      <c r="C474" s="1" t="s">
        <v>2151</v>
      </c>
      <c r="D474" s="1" t="s">
        <v>465</v>
      </c>
      <c r="E474" s="60" t="s">
        <v>214</v>
      </c>
      <c r="F474" s="36" t="s">
        <v>2611</v>
      </c>
      <c r="G474" s="1" t="s">
        <v>1877</v>
      </c>
      <c r="H474" s="1" t="s">
        <v>1615</v>
      </c>
      <c r="I474" s="1" t="s">
        <v>1839</v>
      </c>
      <c r="J474" s="6">
        <v>52000</v>
      </c>
      <c r="K474" s="6">
        <v>52000</v>
      </c>
      <c r="L474" s="6">
        <v>52000</v>
      </c>
      <c r="M474" s="1" t="s">
        <v>1844</v>
      </c>
      <c r="N474" s="6">
        <v>0</v>
      </c>
      <c r="O474" s="9">
        <v>52000</v>
      </c>
      <c r="P474" s="20">
        <v>2.3</v>
      </c>
      <c r="Q474" s="59" t="s">
        <v>2579</v>
      </c>
      <c r="R474" s="61">
        <v>52000</v>
      </c>
      <c r="S474" s="63"/>
      <c r="T474" s="52">
        <v>52000</v>
      </c>
      <c r="U474" s="6">
        <v>52000</v>
      </c>
      <c r="V474" s="6">
        <v>52000</v>
      </c>
      <c r="W474" s="6">
        <v>0</v>
      </c>
      <c r="X474" s="6">
        <v>0</v>
      </c>
      <c r="Y474" s="14">
        <v>0</v>
      </c>
      <c r="Z474" s="63"/>
      <c r="AA474" s="52">
        <v>52000</v>
      </c>
      <c r="AB474" s="9">
        <v>0</v>
      </c>
      <c r="AC474" s="91"/>
      <c r="AD474" s="52">
        <v>52000</v>
      </c>
      <c r="AE474" s="6">
        <v>52000</v>
      </c>
      <c r="AF474" s="6">
        <v>0</v>
      </c>
      <c r="AG474" s="6">
        <v>0</v>
      </c>
      <c r="AH474" s="64" t="s">
        <v>2043</v>
      </c>
      <c r="AI474" s="91"/>
      <c r="AJ474" s="24"/>
      <c r="AK474" s="91"/>
      <c r="AL474" s="52">
        <v>52000</v>
      </c>
      <c r="AM474" s="6">
        <v>52000</v>
      </c>
      <c r="AN474" s="6">
        <v>52000</v>
      </c>
      <c r="AO474" s="6">
        <v>0</v>
      </c>
      <c r="AP474" s="6">
        <v>0</v>
      </c>
      <c r="AQ474" s="14">
        <v>0</v>
      </c>
      <c r="AR474" s="37"/>
      <c r="AS474" s="133"/>
      <c r="AT474" s="34">
        <v>0</v>
      </c>
      <c r="AU474" s="34">
        <v>0</v>
      </c>
      <c r="AW474" s="137"/>
      <c r="BC474" s="34">
        <v>0</v>
      </c>
    </row>
    <row r="475" spans="1:55" s="16" customFormat="1" ht="76.5">
      <c r="A475" s="57" t="s">
        <v>254</v>
      </c>
      <c r="B475" s="25">
        <v>200703300</v>
      </c>
      <c r="C475" s="1" t="s">
        <v>301</v>
      </c>
      <c r="D475" s="1" t="s">
        <v>465</v>
      </c>
      <c r="E475" s="60" t="s">
        <v>540</v>
      </c>
      <c r="F475" s="36" t="s">
        <v>1842</v>
      </c>
      <c r="G475" s="1" t="s">
        <v>373</v>
      </c>
      <c r="H475" s="1" t="s">
        <v>1620</v>
      </c>
      <c r="I475" s="1" t="s">
        <v>897</v>
      </c>
      <c r="J475" s="6">
        <v>141912</v>
      </c>
      <c r="K475" s="6">
        <v>113729</v>
      </c>
      <c r="L475" s="6">
        <v>120090</v>
      </c>
      <c r="M475" s="1" t="s">
        <v>1618</v>
      </c>
      <c r="N475" s="40">
        <v>0</v>
      </c>
      <c r="O475" s="47">
        <v>0</v>
      </c>
      <c r="P475" s="20">
        <v>1</v>
      </c>
      <c r="Q475" s="59" t="s">
        <v>2281</v>
      </c>
      <c r="R475" s="61">
        <v>0</v>
      </c>
      <c r="S475" s="63"/>
      <c r="T475" s="52">
        <v>0</v>
      </c>
      <c r="U475" s="6">
        <v>0</v>
      </c>
      <c r="V475" s="6">
        <v>0</v>
      </c>
      <c r="W475" s="6">
        <v>0</v>
      </c>
      <c r="X475" s="6">
        <v>0</v>
      </c>
      <c r="Y475" s="14">
        <v>0</v>
      </c>
      <c r="Z475" s="63"/>
      <c r="AA475" s="54">
        <v>0</v>
      </c>
      <c r="AB475" s="9">
        <v>0</v>
      </c>
      <c r="AC475" s="91"/>
      <c r="AD475" s="52">
        <v>0</v>
      </c>
      <c r="AE475" s="6">
        <v>0</v>
      </c>
      <c r="AF475" s="6">
        <v>0</v>
      </c>
      <c r="AG475" s="6">
        <v>0</v>
      </c>
      <c r="AH475" s="64" t="s">
        <v>2256</v>
      </c>
      <c r="AI475" s="91"/>
      <c r="AJ475" s="24"/>
      <c r="AK475" s="91"/>
      <c r="AL475" s="52">
        <v>0</v>
      </c>
      <c r="AM475" s="6">
        <v>0</v>
      </c>
      <c r="AN475" s="6">
        <v>0</v>
      </c>
      <c r="AO475" s="6">
        <v>0</v>
      </c>
      <c r="AP475" s="6">
        <v>0</v>
      </c>
      <c r="AQ475" s="14">
        <v>0</v>
      </c>
      <c r="AR475" s="37"/>
      <c r="AS475" s="133"/>
      <c r="AT475" s="34">
        <v>0</v>
      </c>
      <c r="AU475" s="34">
        <v>0</v>
      </c>
      <c r="AW475" s="137"/>
      <c r="BC475" s="34">
        <v>0</v>
      </c>
    </row>
    <row r="476" spans="1:55" s="16" customFormat="1" ht="102">
      <c r="A476" s="57" t="s">
        <v>254</v>
      </c>
      <c r="B476" s="25">
        <v>200722300</v>
      </c>
      <c r="C476" s="1" t="s">
        <v>2429</v>
      </c>
      <c r="D476" s="1" t="s">
        <v>465</v>
      </c>
      <c r="E476" s="60" t="s">
        <v>540</v>
      </c>
      <c r="F476" s="36" t="s">
        <v>1842</v>
      </c>
      <c r="G476" s="1" t="s">
        <v>710</v>
      </c>
      <c r="H476" s="1" t="s">
        <v>1620</v>
      </c>
      <c r="I476" s="1" t="s">
        <v>897</v>
      </c>
      <c r="J476" s="6">
        <v>400298</v>
      </c>
      <c r="K476" s="6">
        <v>404786</v>
      </c>
      <c r="L476" s="6">
        <v>395429</v>
      </c>
      <c r="M476" s="1" t="s">
        <v>2324</v>
      </c>
      <c r="N476" s="40">
        <v>0</v>
      </c>
      <c r="O476" s="47">
        <v>0</v>
      </c>
      <c r="P476" s="20">
        <v>2.2</v>
      </c>
      <c r="Q476" s="59" t="s">
        <v>1718</v>
      </c>
      <c r="R476" s="61">
        <v>0</v>
      </c>
      <c r="S476" s="63"/>
      <c r="T476" s="52">
        <v>0</v>
      </c>
      <c r="U476" s="6">
        <v>0</v>
      </c>
      <c r="V476" s="6">
        <v>0</v>
      </c>
      <c r="W476" s="6">
        <v>0</v>
      </c>
      <c r="X476" s="6">
        <v>0</v>
      </c>
      <c r="Y476" s="14">
        <v>0</v>
      </c>
      <c r="Z476" s="63"/>
      <c r="AA476" s="54">
        <v>0</v>
      </c>
      <c r="AB476" s="9">
        <v>0</v>
      </c>
      <c r="AC476" s="91"/>
      <c r="AD476" s="52">
        <v>0</v>
      </c>
      <c r="AE476" s="6">
        <v>0</v>
      </c>
      <c r="AF476" s="6">
        <v>0</v>
      </c>
      <c r="AG476" s="6">
        <v>0</v>
      </c>
      <c r="AH476" s="64" t="s">
        <v>2256</v>
      </c>
      <c r="AI476" s="91"/>
      <c r="AJ476" s="24"/>
      <c r="AK476" s="91"/>
      <c r="AL476" s="52">
        <v>0</v>
      </c>
      <c r="AM476" s="6">
        <v>0</v>
      </c>
      <c r="AN476" s="6">
        <v>0</v>
      </c>
      <c r="AO476" s="6">
        <v>0</v>
      </c>
      <c r="AP476" s="6">
        <v>0</v>
      </c>
      <c r="AQ476" s="14">
        <v>0</v>
      </c>
      <c r="AR476" s="37"/>
      <c r="AS476" s="133"/>
      <c r="AT476" s="34">
        <v>0</v>
      </c>
      <c r="AU476" s="34">
        <v>0</v>
      </c>
      <c r="AW476" s="137"/>
      <c r="BC476" s="34">
        <v>0</v>
      </c>
    </row>
    <row r="477" spans="1:55" s="16" customFormat="1" ht="102">
      <c r="A477" s="57" t="s">
        <v>252</v>
      </c>
      <c r="B477" s="25">
        <v>200727200</v>
      </c>
      <c r="C477" s="1" t="s">
        <v>464</v>
      </c>
      <c r="D477" s="1" t="s">
        <v>465</v>
      </c>
      <c r="E477" s="60" t="s">
        <v>2504</v>
      </c>
      <c r="F477" s="36" t="s">
        <v>871</v>
      </c>
      <c r="G477" s="1" t="s">
        <v>981</v>
      </c>
      <c r="H477" s="1" t="s">
        <v>1620</v>
      </c>
      <c r="I477" s="1" t="s">
        <v>897</v>
      </c>
      <c r="J477" s="6">
        <v>294109</v>
      </c>
      <c r="K477" s="6">
        <v>143629</v>
      </c>
      <c r="L477" s="6">
        <v>143629</v>
      </c>
      <c r="M477" s="1" t="s">
        <v>1844</v>
      </c>
      <c r="N477" s="6">
        <v>0</v>
      </c>
      <c r="O477" s="9">
        <v>0</v>
      </c>
      <c r="P477" s="20">
        <v>2.2</v>
      </c>
      <c r="Q477" s="59" t="s">
        <v>2000</v>
      </c>
      <c r="R477" s="61">
        <v>0</v>
      </c>
      <c r="S477" s="63"/>
      <c r="T477" s="52">
        <v>0</v>
      </c>
      <c r="U477" s="6">
        <v>0</v>
      </c>
      <c r="V477" s="6">
        <v>0</v>
      </c>
      <c r="W477" s="6">
        <v>0</v>
      </c>
      <c r="X477" s="6">
        <v>0</v>
      </c>
      <c r="Y477" s="14">
        <v>0</v>
      </c>
      <c r="Z477" s="63"/>
      <c r="AA477" s="54">
        <v>0</v>
      </c>
      <c r="AB477" s="9">
        <v>0</v>
      </c>
      <c r="AC477" s="91"/>
      <c r="AD477" s="52">
        <v>0</v>
      </c>
      <c r="AE477" s="6">
        <v>0</v>
      </c>
      <c r="AF477" s="6">
        <v>0</v>
      </c>
      <c r="AG477" s="6">
        <v>0</v>
      </c>
      <c r="AH477" s="64" t="s">
        <v>742</v>
      </c>
      <c r="AI477" s="91"/>
      <c r="AJ477" s="24"/>
      <c r="AK477" s="91"/>
      <c r="AL477" s="52">
        <v>0</v>
      </c>
      <c r="AM477" s="6">
        <v>0</v>
      </c>
      <c r="AN477" s="6">
        <v>0</v>
      </c>
      <c r="AO477" s="6">
        <v>0</v>
      </c>
      <c r="AP477" s="6">
        <v>0</v>
      </c>
      <c r="AQ477" s="14">
        <v>0</v>
      </c>
      <c r="AR477" s="37"/>
      <c r="AS477" s="133"/>
      <c r="AT477" s="34">
        <v>0</v>
      </c>
      <c r="AU477" s="34">
        <v>0</v>
      </c>
      <c r="AW477" s="137"/>
      <c r="BC477" s="34">
        <v>0</v>
      </c>
    </row>
    <row r="478" spans="1:55" s="16" customFormat="1" ht="51">
      <c r="A478" s="57" t="s">
        <v>252</v>
      </c>
      <c r="B478" s="25">
        <v>200718600</v>
      </c>
      <c r="C478" s="1" t="s">
        <v>1423</v>
      </c>
      <c r="D478" s="1" t="s">
        <v>1523</v>
      </c>
      <c r="E478" s="60" t="s">
        <v>2504</v>
      </c>
      <c r="F478" s="36" t="s">
        <v>871</v>
      </c>
      <c r="G478" s="1" t="s">
        <v>924</v>
      </c>
      <c r="H478" s="1" t="s">
        <v>1620</v>
      </c>
      <c r="I478" s="1" t="s">
        <v>897</v>
      </c>
      <c r="J478" s="6">
        <v>365000</v>
      </c>
      <c r="K478" s="6">
        <v>50000</v>
      </c>
      <c r="L478" s="6">
        <v>50000</v>
      </c>
      <c r="M478" s="1" t="s">
        <v>1844</v>
      </c>
      <c r="N478" s="6">
        <v>0</v>
      </c>
      <c r="O478" s="9">
        <v>0</v>
      </c>
      <c r="P478" s="20">
        <v>1</v>
      </c>
      <c r="Q478" s="59" t="s">
        <v>1987</v>
      </c>
      <c r="R478" s="61">
        <v>0</v>
      </c>
      <c r="S478" s="63"/>
      <c r="T478" s="52">
        <v>0</v>
      </c>
      <c r="U478" s="6">
        <v>0</v>
      </c>
      <c r="V478" s="6">
        <v>0</v>
      </c>
      <c r="W478" s="6">
        <v>0</v>
      </c>
      <c r="X478" s="6">
        <v>0</v>
      </c>
      <c r="Y478" s="14">
        <v>0</v>
      </c>
      <c r="Z478" s="63"/>
      <c r="AA478" s="54">
        <v>0</v>
      </c>
      <c r="AB478" s="9">
        <v>0</v>
      </c>
      <c r="AC478" s="91"/>
      <c r="AD478" s="52">
        <v>0</v>
      </c>
      <c r="AE478" s="6">
        <v>0</v>
      </c>
      <c r="AF478" s="6">
        <v>0</v>
      </c>
      <c r="AG478" s="6">
        <v>0</v>
      </c>
      <c r="AH478" s="64" t="s">
        <v>742</v>
      </c>
      <c r="AI478" s="91"/>
      <c r="AJ478" s="24"/>
      <c r="AK478" s="91"/>
      <c r="AL478" s="52">
        <v>0</v>
      </c>
      <c r="AM478" s="6">
        <v>0</v>
      </c>
      <c r="AN478" s="6">
        <v>0</v>
      </c>
      <c r="AO478" s="6">
        <v>0</v>
      </c>
      <c r="AP478" s="6">
        <v>0</v>
      </c>
      <c r="AQ478" s="14">
        <v>0</v>
      </c>
      <c r="AR478" s="37"/>
      <c r="AS478" s="133"/>
      <c r="AT478" s="34">
        <v>0</v>
      </c>
      <c r="AU478" s="34">
        <v>0</v>
      </c>
      <c r="AW478" s="137"/>
      <c r="BC478" s="34">
        <v>0</v>
      </c>
    </row>
    <row r="479" spans="1:55" s="16" customFormat="1" ht="38.25">
      <c r="A479" s="57" t="s">
        <v>253</v>
      </c>
      <c r="B479" s="25">
        <v>200724700</v>
      </c>
      <c r="C479" s="1" t="s">
        <v>1522</v>
      </c>
      <c r="D479" s="1" t="s">
        <v>1523</v>
      </c>
      <c r="E479" s="60" t="s">
        <v>1492</v>
      </c>
      <c r="F479" s="36" t="s">
        <v>1996</v>
      </c>
      <c r="G479" s="1" t="s">
        <v>9</v>
      </c>
      <c r="H479" s="1" t="s">
        <v>62</v>
      </c>
      <c r="I479" s="1" t="s">
        <v>897</v>
      </c>
      <c r="J479" s="6">
        <v>103000</v>
      </c>
      <c r="K479" s="6">
        <v>103000</v>
      </c>
      <c r="L479" s="6">
        <v>104500</v>
      </c>
      <c r="M479" s="1" t="s">
        <v>1844</v>
      </c>
      <c r="N479" s="6">
        <v>0</v>
      </c>
      <c r="O479" s="9">
        <v>0</v>
      </c>
      <c r="P479" s="20">
        <v>1</v>
      </c>
      <c r="Q479" s="59" t="s">
        <v>1997</v>
      </c>
      <c r="R479" s="61">
        <v>0</v>
      </c>
      <c r="S479" s="63"/>
      <c r="T479" s="52">
        <v>0</v>
      </c>
      <c r="U479" s="6">
        <v>0</v>
      </c>
      <c r="V479" s="6">
        <v>0</v>
      </c>
      <c r="W479" s="6">
        <v>0</v>
      </c>
      <c r="X479" s="6">
        <v>0</v>
      </c>
      <c r="Y479" s="14">
        <v>0</v>
      </c>
      <c r="Z479" s="63"/>
      <c r="AA479" s="54">
        <v>0</v>
      </c>
      <c r="AB479" s="9">
        <v>0</v>
      </c>
      <c r="AC479" s="91"/>
      <c r="AD479" s="52">
        <v>0</v>
      </c>
      <c r="AE479" s="6">
        <v>0</v>
      </c>
      <c r="AF479" s="6">
        <v>0</v>
      </c>
      <c r="AG479" s="6">
        <v>0</v>
      </c>
      <c r="AH479" s="64" t="s">
        <v>742</v>
      </c>
      <c r="AI479" s="91"/>
      <c r="AJ479" s="24"/>
      <c r="AK479" s="91"/>
      <c r="AL479" s="52">
        <v>0</v>
      </c>
      <c r="AM479" s="6">
        <v>0</v>
      </c>
      <c r="AN479" s="6">
        <v>0</v>
      </c>
      <c r="AO479" s="6">
        <v>0</v>
      </c>
      <c r="AP479" s="6">
        <v>0</v>
      </c>
      <c r="AQ479" s="14">
        <v>0</v>
      </c>
      <c r="AR479" s="37"/>
      <c r="AS479" s="133"/>
      <c r="AT479" s="34">
        <v>0</v>
      </c>
      <c r="AU479" s="34">
        <v>0</v>
      </c>
      <c r="AW479" s="137"/>
      <c r="BC479" s="34">
        <v>0</v>
      </c>
    </row>
    <row r="480" spans="1:55" s="16" customFormat="1" ht="51">
      <c r="A480" s="57" t="s">
        <v>255</v>
      </c>
      <c r="B480" s="25">
        <v>200700100</v>
      </c>
      <c r="C480" s="1" t="s">
        <v>1037</v>
      </c>
      <c r="D480" s="1" t="s">
        <v>1038</v>
      </c>
      <c r="E480" s="60" t="s">
        <v>540</v>
      </c>
      <c r="F480" s="36" t="s">
        <v>1842</v>
      </c>
      <c r="G480" s="1" t="s">
        <v>585</v>
      </c>
      <c r="H480" s="1" t="s">
        <v>1615</v>
      </c>
      <c r="I480" s="1" t="s">
        <v>897</v>
      </c>
      <c r="J480" s="6">
        <v>450000</v>
      </c>
      <c r="K480" s="6">
        <v>450000</v>
      </c>
      <c r="L480" s="6">
        <v>450000</v>
      </c>
      <c r="M480" s="1" t="s">
        <v>1618</v>
      </c>
      <c r="N480" s="40">
        <v>0</v>
      </c>
      <c r="O480" s="47">
        <v>0</v>
      </c>
      <c r="P480" s="20">
        <v>1</v>
      </c>
      <c r="Q480" s="59" t="s">
        <v>1790</v>
      </c>
      <c r="R480" s="61">
        <v>0</v>
      </c>
      <c r="S480" s="63"/>
      <c r="T480" s="52">
        <v>0</v>
      </c>
      <c r="U480" s="6">
        <v>0</v>
      </c>
      <c r="V480" s="6">
        <v>0</v>
      </c>
      <c r="W480" s="6">
        <v>0</v>
      </c>
      <c r="X480" s="6">
        <v>0</v>
      </c>
      <c r="Y480" s="14">
        <v>0</v>
      </c>
      <c r="Z480" s="63"/>
      <c r="AA480" s="54">
        <v>0</v>
      </c>
      <c r="AB480" s="9">
        <v>0</v>
      </c>
      <c r="AC480" s="91"/>
      <c r="AD480" s="52">
        <v>0</v>
      </c>
      <c r="AE480" s="6">
        <v>0</v>
      </c>
      <c r="AF480" s="6">
        <v>0</v>
      </c>
      <c r="AG480" s="6">
        <v>0</v>
      </c>
      <c r="AH480" s="64" t="s">
        <v>244</v>
      </c>
      <c r="AI480" s="91"/>
      <c r="AJ480" s="24"/>
      <c r="AK480" s="91"/>
      <c r="AL480" s="52">
        <v>0</v>
      </c>
      <c r="AM480" s="6">
        <v>0</v>
      </c>
      <c r="AN480" s="6">
        <v>0</v>
      </c>
      <c r="AO480" s="6">
        <v>0</v>
      </c>
      <c r="AP480" s="6">
        <v>0</v>
      </c>
      <c r="AQ480" s="14">
        <v>0</v>
      </c>
      <c r="AR480" s="37"/>
      <c r="AS480" s="133"/>
      <c r="AT480" s="34">
        <v>0</v>
      </c>
      <c r="AU480" s="34">
        <v>0</v>
      </c>
      <c r="AW480" s="137"/>
      <c r="BC480" s="34">
        <v>0</v>
      </c>
    </row>
    <row r="481" spans="1:55" s="16" customFormat="1" ht="76.5">
      <c r="A481" s="57" t="s">
        <v>252</v>
      </c>
      <c r="B481" s="25">
        <v>199902500</v>
      </c>
      <c r="C481" s="1" t="s">
        <v>1078</v>
      </c>
      <c r="D481" s="1" t="s">
        <v>1079</v>
      </c>
      <c r="E481" s="60" t="s">
        <v>2504</v>
      </c>
      <c r="F481" s="36" t="s">
        <v>2306</v>
      </c>
      <c r="G481" s="1" t="s">
        <v>1401</v>
      </c>
      <c r="H481" s="1" t="s">
        <v>1615</v>
      </c>
      <c r="I481" s="1" t="s">
        <v>1818</v>
      </c>
      <c r="J481" s="6">
        <v>188350</v>
      </c>
      <c r="K481" s="6">
        <v>133950</v>
      </c>
      <c r="L481" s="6">
        <v>2091250</v>
      </c>
      <c r="M481" s="1" t="s">
        <v>2324</v>
      </c>
      <c r="N481" s="6">
        <v>0</v>
      </c>
      <c r="O481" s="9">
        <v>235000</v>
      </c>
      <c r="P481" s="20">
        <v>2.3</v>
      </c>
      <c r="Q481" s="59" t="s">
        <v>2307</v>
      </c>
      <c r="R481" s="61">
        <v>235000</v>
      </c>
      <c r="S481" s="63"/>
      <c r="T481" s="52">
        <v>100000</v>
      </c>
      <c r="U481" s="6">
        <v>100000</v>
      </c>
      <c r="V481" s="6">
        <v>100000</v>
      </c>
      <c r="W481" s="6">
        <v>0</v>
      </c>
      <c r="X481" s="6">
        <v>0</v>
      </c>
      <c r="Y481" s="14">
        <v>0</v>
      </c>
      <c r="Z481" s="63"/>
      <c r="AA481" s="52">
        <v>100000</v>
      </c>
      <c r="AB481" s="9">
        <v>0</v>
      </c>
      <c r="AC481" s="91"/>
      <c r="AD481" s="52">
        <v>100000</v>
      </c>
      <c r="AE481" s="6">
        <v>100000</v>
      </c>
      <c r="AF481" s="6">
        <v>0</v>
      </c>
      <c r="AG481" s="6">
        <v>0</v>
      </c>
      <c r="AH481" s="64" t="s">
        <v>1006</v>
      </c>
      <c r="AI481" s="91"/>
      <c r="AJ481" s="24"/>
      <c r="AK481" s="91"/>
      <c r="AL481" s="52">
        <v>0</v>
      </c>
      <c r="AM481" s="6">
        <v>0</v>
      </c>
      <c r="AN481" s="6">
        <v>0</v>
      </c>
      <c r="AO481" s="6">
        <v>0</v>
      </c>
      <c r="AP481" s="6">
        <v>0</v>
      </c>
      <c r="AQ481" s="14">
        <v>0</v>
      </c>
      <c r="AR481" s="37"/>
      <c r="AS481" s="133"/>
      <c r="AT481" s="34">
        <v>0</v>
      </c>
      <c r="AU481" s="34">
        <v>0</v>
      </c>
      <c r="AW481" s="137"/>
      <c r="BC481" s="34">
        <v>0</v>
      </c>
    </row>
    <row r="482" spans="1:55" s="16" customFormat="1" ht="51">
      <c r="A482" s="57" t="s">
        <v>254</v>
      </c>
      <c r="B482" s="25">
        <v>200717800</v>
      </c>
      <c r="C482" s="1" t="s">
        <v>682</v>
      </c>
      <c r="D482" s="1" t="s">
        <v>683</v>
      </c>
      <c r="E482" s="60" t="s">
        <v>540</v>
      </c>
      <c r="F482" s="36" t="s">
        <v>1709</v>
      </c>
      <c r="G482" s="1" t="s">
        <v>498</v>
      </c>
      <c r="H482" s="1" t="s">
        <v>1615</v>
      </c>
      <c r="I482" s="1" t="s">
        <v>897</v>
      </c>
      <c r="J482" s="6">
        <v>265570</v>
      </c>
      <c r="K482" s="6">
        <v>145830</v>
      </c>
      <c r="L482" s="6">
        <v>154010</v>
      </c>
      <c r="M482" s="1" t="s">
        <v>1844</v>
      </c>
      <c r="N482" s="40">
        <v>0</v>
      </c>
      <c r="O482" s="47">
        <v>0</v>
      </c>
      <c r="P482" s="20">
        <v>1</v>
      </c>
      <c r="Q482" s="59" t="s">
        <v>1710</v>
      </c>
      <c r="R482" s="61">
        <v>0</v>
      </c>
      <c r="S482" s="63"/>
      <c r="T482" s="52">
        <v>0</v>
      </c>
      <c r="U482" s="6">
        <v>0</v>
      </c>
      <c r="V482" s="6">
        <v>0</v>
      </c>
      <c r="W482" s="6">
        <v>0</v>
      </c>
      <c r="X482" s="6">
        <v>0</v>
      </c>
      <c r="Y482" s="14">
        <v>0</v>
      </c>
      <c r="Z482" s="63"/>
      <c r="AA482" s="54">
        <v>0</v>
      </c>
      <c r="AB482" s="9">
        <v>0</v>
      </c>
      <c r="AC482" s="91"/>
      <c r="AD482" s="52">
        <v>0</v>
      </c>
      <c r="AE482" s="6">
        <v>0</v>
      </c>
      <c r="AF482" s="6">
        <v>0</v>
      </c>
      <c r="AG482" s="6">
        <v>0</v>
      </c>
      <c r="AH482" s="64" t="s">
        <v>742</v>
      </c>
      <c r="AI482" s="91"/>
      <c r="AJ482" s="24"/>
      <c r="AK482" s="91"/>
      <c r="AL482" s="52">
        <v>0</v>
      </c>
      <c r="AM482" s="6">
        <v>0</v>
      </c>
      <c r="AN482" s="6">
        <v>0</v>
      </c>
      <c r="AO482" s="6">
        <v>0</v>
      </c>
      <c r="AP482" s="6">
        <v>0</v>
      </c>
      <c r="AQ482" s="14">
        <v>0</v>
      </c>
      <c r="AR482" s="37"/>
      <c r="AS482" s="133"/>
      <c r="AT482" s="34">
        <v>0</v>
      </c>
      <c r="AU482" s="34">
        <v>0</v>
      </c>
      <c r="AW482" s="137"/>
      <c r="BC482" s="34">
        <v>0</v>
      </c>
    </row>
    <row r="483" spans="1:55" s="16" customFormat="1" ht="102">
      <c r="A483" s="57" t="s">
        <v>254</v>
      </c>
      <c r="B483" s="25">
        <v>200718000</v>
      </c>
      <c r="C483" s="1" t="s">
        <v>684</v>
      </c>
      <c r="D483" s="1" t="s">
        <v>683</v>
      </c>
      <c r="E483" s="60" t="s">
        <v>540</v>
      </c>
      <c r="F483" s="36" t="s">
        <v>1842</v>
      </c>
      <c r="G483" s="1" t="s">
        <v>499</v>
      </c>
      <c r="H483" s="1" t="s">
        <v>1615</v>
      </c>
      <c r="I483" s="1" t="s">
        <v>897</v>
      </c>
      <c r="J483" s="6">
        <v>190328</v>
      </c>
      <c r="K483" s="6">
        <v>197144</v>
      </c>
      <c r="L483" s="6">
        <v>210019</v>
      </c>
      <c r="M483" s="1" t="s">
        <v>2324</v>
      </c>
      <c r="N483" s="40">
        <v>0</v>
      </c>
      <c r="O483" s="47">
        <v>0</v>
      </c>
      <c r="P483" s="20">
        <v>1</v>
      </c>
      <c r="Q483" s="59" t="s">
        <v>2065</v>
      </c>
      <c r="R483" s="61">
        <v>0</v>
      </c>
      <c r="S483" s="63"/>
      <c r="T483" s="52">
        <v>0</v>
      </c>
      <c r="U483" s="6">
        <v>0</v>
      </c>
      <c r="V483" s="6">
        <v>0</v>
      </c>
      <c r="W483" s="6">
        <v>0</v>
      </c>
      <c r="X483" s="6">
        <v>0</v>
      </c>
      <c r="Y483" s="14">
        <v>0</v>
      </c>
      <c r="Z483" s="63"/>
      <c r="AA483" s="54">
        <v>0</v>
      </c>
      <c r="AB483" s="9">
        <v>0</v>
      </c>
      <c r="AC483" s="91"/>
      <c r="AD483" s="52">
        <v>0</v>
      </c>
      <c r="AE483" s="6">
        <v>0</v>
      </c>
      <c r="AF483" s="6">
        <v>0</v>
      </c>
      <c r="AG483" s="6">
        <v>0</v>
      </c>
      <c r="AH483" s="64" t="s">
        <v>742</v>
      </c>
      <c r="AI483" s="91"/>
      <c r="AJ483" s="24"/>
      <c r="AK483" s="91"/>
      <c r="AL483" s="52">
        <v>0</v>
      </c>
      <c r="AM483" s="6">
        <v>0</v>
      </c>
      <c r="AN483" s="6">
        <v>0</v>
      </c>
      <c r="AO483" s="6">
        <v>0</v>
      </c>
      <c r="AP483" s="6">
        <v>0</v>
      </c>
      <c r="AQ483" s="14">
        <v>0</v>
      </c>
      <c r="AR483" s="37"/>
      <c r="AS483" s="133"/>
      <c r="AT483" s="34">
        <v>0</v>
      </c>
      <c r="AU483" s="34">
        <v>0</v>
      </c>
      <c r="AW483" s="137"/>
      <c r="BC483" s="34">
        <v>0</v>
      </c>
    </row>
    <row r="484" spans="1:55" s="16" customFormat="1" ht="89.25">
      <c r="A484" s="57" t="s">
        <v>254</v>
      </c>
      <c r="B484" s="25">
        <v>200729200</v>
      </c>
      <c r="C484" s="1" t="s">
        <v>984</v>
      </c>
      <c r="D484" s="1" t="s">
        <v>683</v>
      </c>
      <c r="E484" s="60" t="s">
        <v>540</v>
      </c>
      <c r="F484" s="36" t="s">
        <v>1709</v>
      </c>
      <c r="G484" s="1" t="s">
        <v>721</v>
      </c>
      <c r="H484" s="1" t="s">
        <v>1615</v>
      </c>
      <c r="I484" s="1" t="s">
        <v>897</v>
      </c>
      <c r="J484" s="6">
        <v>63973</v>
      </c>
      <c r="K484" s="6">
        <v>61558</v>
      </c>
      <c r="L484" s="6">
        <v>0</v>
      </c>
      <c r="M484" s="1" t="s">
        <v>1844</v>
      </c>
      <c r="N484" s="40">
        <v>0</v>
      </c>
      <c r="O484" s="47">
        <v>0</v>
      </c>
      <c r="P484" s="20">
        <v>1</v>
      </c>
      <c r="Q484" s="59" t="s">
        <v>2109</v>
      </c>
      <c r="R484" s="61">
        <v>0</v>
      </c>
      <c r="S484" s="63"/>
      <c r="T484" s="52">
        <v>0</v>
      </c>
      <c r="U484" s="6">
        <v>0</v>
      </c>
      <c r="V484" s="6">
        <v>0</v>
      </c>
      <c r="W484" s="6">
        <v>0</v>
      </c>
      <c r="X484" s="6">
        <v>0</v>
      </c>
      <c r="Y484" s="14">
        <v>0</v>
      </c>
      <c r="Z484" s="63"/>
      <c r="AA484" s="54">
        <v>0</v>
      </c>
      <c r="AB484" s="9">
        <v>0</v>
      </c>
      <c r="AC484" s="91"/>
      <c r="AD484" s="52">
        <v>0</v>
      </c>
      <c r="AE484" s="6">
        <v>0</v>
      </c>
      <c r="AF484" s="6">
        <v>0</v>
      </c>
      <c r="AG484" s="6">
        <v>0</v>
      </c>
      <c r="AH484" s="64" t="s">
        <v>742</v>
      </c>
      <c r="AI484" s="91"/>
      <c r="AJ484" s="24"/>
      <c r="AK484" s="91"/>
      <c r="AL484" s="52">
        <v>0</v>
      </c>
      <c r="AM484" s="6">
        <v>0</v>
      </c>
      <c r="AN484" s="6">
        <v>0</v>
      </c>
      <c r="AO484" s="6">
        <v>0</v>
      </c>
      <c r="AP484" s="6">
        <v>0</v>
      </c>
      <c r="AQ484" s="14">
        <v>0</v>
      </c>
      <c r="AR484" s="37"/>
      <c r="AS484" s="133"/>
      <c r="AT484" s="6">
        <v>0</v>
      </c>
      <c r="AU484" s="6">
        <v>0</v>
      </c>
      <c r="AW484" s="137"/>
      <c r="BC484" s="6">
        <v>0</v>
      </c>
    </row>
    <row r="485" spans="1:55" s="16" customFormat="1" ht="63.75">
      <c r="A485" s="57" t="s">
        <v>254</v>
      </c>
      <c r="B485" s="25">
        <v>200735800</v>
      </c>
      <c r="C485" s="1" t="s">
        <v>119</v>
      </c>
      <c r="D485" s="1" t="s">
        <v>2158</v>
      </c>
      <c r="E485" s="60" t="s">
        <v>540</v>
      </c>
      <c r="F485" s="36" t="s">
        <v>1842</v>
      </c>
      <c r="G485" s="1" t="s">
        <v>105</v>
      </c>
      <c r="H485" s="1" t="s">
        <v>1615</v>
      </c>
      <c r="I485" s="1" t="s">
        <v>897</v>
      </c>
      <c r="J485" s="6">
        <v>342912</v>
      </c>
      <c r="K485" s="6">
        <v>294702</v>
      </c>
      <c r="L485" s="6">
        <v>309731</v>
      </c>
      <c r="M485" s="1" t="s">
        <v>2324</v>
      </c>
      <c r="N485" s="40">
        <v>0</v>
      </c>
      <c r="O485" s="47">
        <v>0</v>
      </c>
      <c r="P485" s="20">
        <v>2.3</v>
      </c>
      <c r="Q485" s="59" t="s">
        <v>2212</v>
      </c>
      <c r="R485" s="61">
        <v>0</v>
      </c>
      <c r="S485" s="63"/>
      <c r="T485" s="52">
        <v>0</v>
      </c>
      <c r="U485" s="6">
        <v>0</v>
      </c>
      <c r="V485" s="6">
        <v>0</v>
      </c>
      <c r="W485" s="6">
        <v>0</v>
      </c>
      <c r="X485" s="6">
        <v>0</v>
      </c>
      <c r="Y485" s="14">
        <v>0</v>
      </c>
      <c r="Z485" s="63"/>
      <c r="AA485" s="54">
        <v>0</v>
      </c>
      <c r="AB485" s="9">
        <v>0</v>
      </c>
      <c r="AC485" s="91"/>
      <c r="AD485" s="52">
        <v>0</v>
      </c>
      <c r="AE485" s="6">
        <v>0</v>
      </c>
      <c r="AF485" s="6">
        <v>0</v>
      </c>
      <c r="AG485" s="6">
        <v>0</v>
      </c>
      <c r="AH485" s="64" t="s">
        <v>742</v>
      </c>
      <c r="AI485" s="91"/>
      <c r="AJ485" s="24"/>
      <c r="AK485" s="91"/>
      <c r="AL485" s="52">
        <v>0</v>
      </c>
      <c r="AM485" s="6">
        <v>0</v>
      </c>
      <c r="AN485" s="6">
        <v>0</v>
      </c>
      <c r="AO485" s="6">
        <v>0</v>
      </c>
      <c r="AP485" s="6">
        <v>0</v>
      </c>
      <c r="AQ485" s="14">
        <v>0</v>
      </c>
      <c r="AR485" s="37"/>
      <c r="AS485" s="133"/>
      <c r="AT485" s="34">
        <v>0</v>
      </c>
      <c r="AU485" s="34">
        <v>0</v>
      </c>
      <c r="AW485" s="137"/>
      <c r="BC485" s="34">
        <v>0</v>
      </c>
    </row>
    <row r="486" spans="1:55" s="16" customFormat="1" ht="51">
      <c r="A486" s="57" t="s">
        <v>252</v>
      </c>
      <c r="B486" s="25">
        <v>200711800</v>
      </c>
      <c r="C486" s="1" t="s">
        <v>1278</v>
      </c>
      <c r="D486" s="1" t="s">
        <v>1279</v>
      </c>
      <c r="E486" s="60" t="s">
        <v>209</v>
      </c>
      <c r="F486" s="36" t="s">
        <v>1861</v>
      </c>
      <c r="G486" s="1" t="s">
        <v>1117</v>
      </c>
      <c r="H486" s="1" t="s">
        <v>1615</v>
      </c>
      <c r="I486" s="1" t="s">
        <v>897</v>
      </c>
      <c r="J486" s="6">
        <v>30000</v>
      </c>
      <c r="K486" s="6">
        <v>130000</v>
      </c>
      <c r="L486" s="6">
        <v>5155000</v>
      </c>
      <c r="M486" s="1" t="s">
        <v>1618</v>
      </c>
      <c r="N486" s="6">
        <v>0</v>
      </c>
      <c r="O486" s="9">
        <v>0</v>
      </c>
      <c r="P486" s="20">
        <v>1</v>
      </c>
      <c r="Q486" s="59" t="s">
        <v>72</v>
      </c>
      <c r="R486" s="61">
        <v>0</v>
      </c>
      <c r="S486" s="63"/>
      <c r="T486" s="52">
        <v>0</v>
      </c>
      <c r="U486" s="6">
        <v>0</v>
      </c>
      <c r="V486" s="6">
        <v>0</v>
      </c>
      <c r="W486" s="6">
        <v>0</v>
      </c>
      <c r="X486" s="6">
        <v>0</v>
      </c>
      <c r="Y486" s="14">
        <v>0</v>
      </c>
      <c r="Z486" s="63"/>
      <c r="AA486" s="54">
        <v>0</v>
      </c>
      <c r="AB486" s="9">
        <v>0</v>
      </c>
      <c r="AC486" s="91"/>
      <c r="AD486" s="52">
        <v>0</v>
      </c>
      <c r="AE486" s="6">
        <v>0</v>
      </c>
      <c r="AF486" s="6">
        <v>0</v>
      </c>
      <c r="AG486" s="6">
        <v>0</v>
      </c>
      <c r="AH486" s="64" t="s">
        <v>742</v>
      </c>
      <c r="AI486" s="91"/>
      <c r="AJ486" s="24"/>
      <c r="AK486" s="91"/>
      <c r="AL486" s="52">
        <v>0</v>
      </c>
      <c r="AM486" s="6">
        <v>0</v>
      </c>
      <c r="AN486" s="6">
        <v>0</v>
      </c>
      <c r="AO486" s="6">
        <v>0</v>
      </c>
      <c r="AP486" s="6">
        <v>0</v>
      </c>
      <c r="AQ486" s="14">
        <v>0</v>
      </c>
      <c r="AR486" s="37"/>
      <c r="AS486" s="133"/>
      <c r="AT486" s="34">
        <v>0</v>
      </c>
      <c r="AU486" s="34">
        <v>0</v>
      </c>
      <c r="AW486" s="137"/>
      <c r="BC486" s="34">
        <v>0</v>
      </c>
    </row>
    <row r="487" spans="1:55" s="16" customFormat="1" ht="38.25">
      <c r="A487" s="57" t="s">
        <v>252</v>
      </c>
      <c r="B487" s="25">
        <v>200717300</v>
      </c>
      <c r="C487" s="1" t="s">
        <v>1506</v>
      </c>
      <c r="D487" s="1" t="s">
        <v>1507</v>
      </c>
      <c r="E487" s="60" t="s">
        <v>2504</v>
      </c>
      <c r="F487" s="36" t="s">
        <v>871</v>
      </c>
      <c r="G487" s="1" t="s">
        <v>916</v>
      </c>
      <c r="H487" s="1" t="s">
        <v>1615</v>
      </c>
      <c r="I487" s="1" t="s">
        <v>897</v>
      </c>
      <c r="J487" s="6">
        <v>31900</v>
      </c>
      <c r="K487" s="6">
        <v>11900</v>
      </c>
      <c r="L487" s="6">
        <v>9400</v>
      </c>
      <c r="M487" s="1" t="s">
        <v>2324</v>
      </c>
      <c r="N487" s="6">
        <v>0</v>
      </c>
      <c r="O487" s="9">
        <v>0</v>
      </c>
      <c r="P487" s="20">
        <v>1</v>
      </c>
      <c r="Q487" s="59" t="s">
        <v>1984</v>
      </c>
      <c r="R487" s="61">
        <v>0</v>
      </c>
      <c r="S487" s="63"/>
      <c r="T487" s="52">
        <v>0</v>
      </c>
      <c r="U487" s="6">
        <v>0</v>
      </c>
      <c r="V487" s="6">
        <v>0</v>
      </c>
      <c r="W487" s="6">
        <v>0</v>
      </c>
      <c r="X487" s="6">
        <v>0</v>
      </c>
      <c r="Y487" s="14">
        <v>0</v>
      </c>
      <c r="Z487" s="63"/>
      <c r="AA487" s="54">
        <v>0</v>
      </c>
      <c r="AB487" s="9">
        <v>0</v>
      </c>
      <c r="AC487" s="91"/>
      <c r="AD487" s="52">
        <v>0</v>
      </c>
      <c r="AE487" s="6">
        <v>0</v>
      </c>
      <c r="AF487" s="6">
        <v>0</v>
      </c>
      <c r="AG487" s="6">
        <v>0</v>
      </c>
      <c r="AH487" s="64" t="s">
        <v>742</v>
      </c>
      <c r="AI487" s="91"/>
      <c r="AJ487" s="24"/>
      <c r="AK487" s="91"/>
      <c r="AL487" s="52">
        <v>0</v>
      </c>
      <c r="AM487" s="6">
        <v>0</v>
      </c>
      <c r="AN487" s="6">
        <v>0</v>
      </c>
      <c r="AO487" s="6">
        <v>0</v>
      </c>
      <c r="AP487" s="6">
        <v>0</v>
      </c>
      <c r="AQ487" s="14">
        <v>0</v>
      </c>
      <c r="AR487" s="37"/>
      <c r="AS487" s="133"/>
      <c r="AT487" s="34">
        <v>0</v>
      </c>
      <c r="AU487" s="34">
        <v>0</v>
      </c>
      <c r="AW487" s="137"/>
      <c r="BC487" s="34">
        <v>0</v>
      </c>
    </row>
    <row r="488" spans="1:55" s="16" customFormat="1" ht="38.25">
      <c r="A488" s="57" t="s">
        <v>252</v>
      </c>
      <c r="B488" s="25">
        <v>200705300</v>
      </c>
      <c r="C488" s="1" t="s">
        <v>541</v>
      </c>
      <c r="D488" s="1" t="s">
        <v>542</v>
      </c>
      <c r="E488" s="60" t="s">
        <v>1492</v>
      </c>
      <c r="F488" s="36" t="s">
        <v>53</v>
      </c>
      <c r="G488" s="1" t="s">
        <v>223</v>
      </c>
      <c r="H488" s="1" t="s">
        <v>1620</v>
      </c>
      <c r="I488" s="1" t="s">
        <v>897</v>
      </c>
      <c r="J488" s="6">
        <v>447453</v>
      </c>
      <c r="K488" s="6">
        <v>184553</v>
      </c>
      <c r="L488" s="6">
        <v>142953</v>
      </c>
      <c r="M488" s="1" t="s">
        <v>2324</v>
      </c>
      <c r="N488" s="6">
        <v>0</v>
      </c>
      <c r="O488" s="9">
        <v>0</v>
      </c>
      <c r="P488" s="20">
        <v>1</v>
      </c>
      <c r="Q488" s="59" t="s">
        <v>54</v>
      </c>
      <c r="R488" s="61">
        <v>0</v>
      </c>
      <c r="S488" s="63"/>
      <c r="T488" s="52">
        <v>0</v>
      </c>
      <c r="U488" s="6">
        <v>0</v>
      </c>
      <c r="V488" s="6">
        <v>0</v>
      </c>
      <c r="W488" s="6">
        <v>0</v>
      </c>
      <c r="X488" s="6">
        <v>0</v>
      </c>
      <c r="Y488" s="14">
        <v>0</v>
      </c>
      <c r="Z488" s="63"/>
      <c r="AA488" s="54">
        <v>0</v>
      </c>
      <c r="AB488" s="9">
        <v>0</v>
      </c>
      <c r="AC488" s="91"/>
      <c r="AD488" s="52">
        <v>0</v>
      </c>
      <c r="AE488" s="6">
        <v>0</v>
      </c>
      <c r="AF488" s="6">
        <v>0</v>
      </c>
      <c r="AG488" s="6">
        <v>0</v>
      </c>
      <c r="AH488" s="64" t="s">
        <v>742</v>
      </c>
      <c r="AI488" s="91"/>
      <c r="AJ488" s="24"/>
      <c r="AK488" s="91"/>
      <c r="AL488" s="52">
        <v>0</v>
      </c>
      <c r="AM488" s="6">
        <v>0</v>
      </c>
      <c r="AN488" s="6">
        <v>0</v>
      </c>
      <c r="AO488" s="6">
        <v>0</v>
      </c>
      <c r="AP488" s="6">
        <v>0</v>
      </c>
      <c r="AQ488" s="14">
        <v>0</v>
      </c>
      <c r="AR488" s="37"/>
      <c r="AS488" s="133"/>
      <c r="AT488" s="34">
        <v>0</v>
      </c>
      <c r="AU488" s="34">
        <v>0</v>
      </c>
      <c r="AW488" s="137"/>
      <c r="BC488" s="34">
        <v>0</v>
      </c>
    </row>
    <row r="489" spans="1:55" s="16" customFormat="1" ht="38.25">
      <c r="A489" s="57" t="s">
        <v>252</v>
      </c>
      <c r="B489" s="25">
        <v>200729500</v>
      </c>
      <c r="C489" s="1" t="s">
        <v>908</v>
      </c>
      <c r="D489" s="1" t="s">
        <v>542</v>
      </c>
      <c r="E489" s="60" t="s">
        <v>1492</v>
      </c>
      <c r="F489" s="36" t="s">
        <v>1996</v>
      </c>
      <c r="G489" s="1" t="s">
        <v>486</v>
      </c>
      <c r="H489" s="1" t="s">
        <v>1620</v>
      </c>
      <c r="I489" s="1" t="s">
        <v>897</v>
      </c>
      <c r="J489" s="6">
        <v>50000</v>
      </c>
      <c r="K489" s="6">
        <v>0</v>
      </c>
      <c r="L489" s="6">
        <v>0</v>
      </c>
      <c r="M489" s="1" t="s">
        <v>2328</v>
      </c>
      <c r="N489" s="6">
        <v>0</v>
      </c>
      <c r="O489" s="9">
        <v>0</v>
      </c>
      <c r="P489" s="20">
        <v>1</v>
      </c>
      <c r="Q489" s="59" t="s">
        <v>2006</v>
      </c>
      <c r="R489" s="61">
        <v>0</v>
      </c>
      <c r="S489" s="63"/>
      <c r="T489" s="52">
        <v>0</v>
      </c>
      <c r="U489" s="6">
        <v>0</v>
      </c>
      <c r="V489" s="6">
        <v>0</v>
      </c>
      <c r="W489" s="6">
        <v>0</v>
      </c>
      <c r="X489" s="6">
        <v>0</v>
      </c>
      <c r="Y489" s="14">
        <v>0</v>
      </c>
      <c r="Z489" s="63"/>
      <c r="AA489" s="54">
        <v>0</v>
      </c>
      <c r="AB489" s="9">
        <v>0</v>
      </c>
      <c r="AC489" s="91"/>
      <c r="AD489" s="52">
        <v>0</v>
      </c>
      <c r="AE489" s="6">
        <v>0</v>
      </c>
      <c r="AF489" s="6">
        <v>0</v>
      </c>
      <c r="AG489" s="6">
        <v>0</v>
      </c>
      <c r="AH489" s="64" t="s">
        <v>742</v>
      </c>
      <c r="AI489" s="91"/>
      <c r="AJ489" s="24"/>
      <c r="AK489" s="91"/>
      <c r="AL489" s="52">
        <v>0</v>
      </c>
      <c r="AM489" s="6">
        <v>0</v>
      </c>
      <c r="AN489" s="6">
        <v>0</v>
      </c>
      <c r="AO489" s="6">
        <v>0</v>
      </c>
      <c r="AP489" s="6">
        <v>0</v>
      </c>
      <c r="AQ489" s="14">
        <v>0</v>
      </c>
      <c r="AR489" s="37"/>
      <c r="AS489" s="133"/>
      <c r="AT489" s="34">
        <v>0</v>
      </c>
      <c r="AU489" s="34">
        <v>0</v>
      </c>
      <c r="AW489" s="137"/>
      <c r="BC489" s="34">
        <v>0</v>
      </c>
    </row>
    <row r="490" spans="1:55" s="16" customFormat="1" ht="51">
      <c r="A490" s="57" t="s">
        <v>254</v>
      </c>
      <c r="B490" s="25">
        <v>200102600</v>
      </c>
      <c r="C490" s="1" t="s">
        <v>1701</v>
      </c>
      <c r="D490" s="1" t="s">
        <v>1702</v>
      </c>
      <c r="E490" s="60" t="s">
        <v>1487</v>
      </c>
      <c r="F490" s="36" t="s">
        <v>1487</v>
      </c>
      <c r="G490" s="1" t="s">
        <v>571</v>
      </c>
      <c r="H490" s="1" t="s">
        <v>1615</v>
      </c>
      <c r="I490" s="1" t="s">
        <v>1273</v>
      </c>
      <c r="J490" s="6">
        <v>258294</v>
      </c>
      <c r="K490" s="6">
        <v>259033</v>
      </c>
      <c r="L490" s="6">
        <v>252916</v>
      </c>
      <c r="M490" s="1" t="s">
        <v>1618</v>
      </c>
      <c r="N490" s="6">
        <v>0</v>
      </c>
      <c r="O490" s="9">
        <v>0</v>
      </c>
      <c r="P490" s="20">
        <v>2.3</v>
      </c>
      <c r="Q490" s="59" t="s">
        <v>1274</v>
      </c>
      <c r="R490" s="61">
        <v>0</v>
      </c>
      <c r="S490" s="63"/>
      <c r="T490" s="52">
        <v>0</v>
      </c>
      <c r="U490" s="6">
        <v>0</v>
      </c>
      <c r="V490" s="6">
        <v>0</v>
      </c>
      <c r="W490" s="6">
        <v>0</v>
      </c>
      <c r="X490" s="6">
        <v>0</v>
      </c>
      <c r="Y490" s="14">
        <v>0</v>
      </c>
      <c r="Z490" s="63"/>
      <c r="AA490" s="54">
        <v>0</v>
      </c>
      <c r="AB490" s="9">
        <v>0</v>
      </c>
      <c r="AC490" s="91"/>
      <c r="AD490" s="52">
        <v>0</v>
      </c>
      <c r="AE490" s="6">
        <v>0</v>
      </c>
      <c r="AF490" s="6">
        <v>0</v>
      </c>
      <c r="AG490" s="6">
        <v>0</v>
      </c>
      <c r="AH490" s="64" t="s">
        <v>742</v>
      </c>
      <c r="AI490" s="91"/>
      <c r="AJ490" s="24"/>
      <c r="AK490" s="91"/>
      <c r="AL490" s="52">
        <v>0</v>
      </c>
      <c r="AM490" s="6">
        <v>0</v>
      </c>
      <c r="AN490" s="6">
        <v>0</v>
      </c>
      <c r="AO490" s="6">
        <v>0</v>
      </c>
      <c r="AP490" s="6">
        <v>0</v>
      </c>
      <c r="AQ490" s="14">
        <v>0</v>
      </c>
      <c r="AR490" s="37"/>
      <c r="AS490" s="133"/>
      <c r="AT490" s="34">
        <v>0</v>
      </c>
      <c r="AU490" s="34">
        <v>0</v>
      </c>
      <c r="AW490" s="137"/>
      <c r="BC490" s="34">
        <v>0</v>
      </c>
    </row>
    <row r="491" spans="1:55" s="16" customFormat="1" ht="102">
      <c r="A491" s="57" t="s">
        <v>254</v>
      </c>
      <c r="B491" s="25">
        <v>200203200</v>
      </c>
      <c r="C491" s="1" t="s">
        <v>1209</v>
      </c>
      <c r="D491" s="1" t="s">
        <v>1702</v>
      </c>
      <c r="E491" s="60" t="s">
        <v>540</v>
      </c>
      <c r="F491" s="36" t="s">
        <v>1842</v>
      </c>
      <c r="G491" s="1" t="s">
        <v>912</v>
      </c>
      <c r="H491" s="1" t="s">
        <v>1615</v>
      </c>
      <c r="I491" s="1" t="s">
        <v>1839</v>
      </c>
      <c r="J491" s="6">
        <v>4416192</v>
      </c>
      <c r="K491" s="6">
        <v>3991426</v>
      </c>
      <c r="L491" s="6">
        <v>4094349</v>
      </c>
      <c r="M491" s="1" t="s">
        <v>2324</v>
      </c>
      <c r="N491" s="40">
        <v>0</v>
      </c>
      <c r="O491" s="9">
        <v>131000</v>
      </c>
      <c r="P491" s="20">
        <v>2.1</v>
      </c>
      <c r="Q491" s="59" t="s">
        <v>2565</v>
      </c>
      <c r="R491" s="61">
        <v>131000</v>
      </c>
      <c r="S491" s="63"/>
      <c r="T491" s="52">
        <v>1300000</v>
      </c>
      <c r="U491" s="6">
        <v>1500000</v>
      </c>
      <c r="V491" s="6">
        <v>1500000</v>
      </c>
      <c r="W491" s="6">
        <v>0</v>
      </c>
      <c r="X491" s="6">
        <v>0</v>
      </c>
      <c r="Y491" s="14">
        <v>0</v>
      </c>
      <c r="Z491" s="63"/>
      <c r="AA491" s="52">
        <v>1300000</v>
      </c>
      <c r="AB491" s="9">
        <v>0</v>
      </c>
      <c r="AC491" s="91"/>
      <c r="AD491" s="52">
        <v>1500000</v>
      </c>
      <c r="AE491" s="6">
        <v>1500000</v>
      </c>
      <c r="AF491" s="6">
        <v>0</v>
      </c>
      <c r="AG491" s="6">
        <v>0</v>
      </c>
      <c r="AH491" s="64" t="s">
        <v>1371</v>
      </c>
      <c r="AI491" s="91"/>
      <c r="AJ491" s="24"/>
      <c r="AK491" s="91"/>
      <c r="AL491" s="52">
        <v>1000000</v>
      </c>
      <c r="AM491" s="6">
        <v>1000000</v>
      </c>
      <c r="AN491" s="6">
        <v>1000000</v>
      </c>
      <c r="AO491" s="6">
        <v>0</v>
      </c>
      <c r="AP491" s="6">
        <v>0</v>
      </c>
      <c r="AQ491" s="14">
        <v>0</v>
      </c>
      <c r="AR491" s="37"/>
      <c r="AS491" s="133"/>
      <c r="AT491" s="34">
        <v>0</v>
      </c>
      <c r="AU491" s="34">
        <v>0</v>
      </c>
      <c r="AW491" s="137"/>
      <c r="BC491" s="34">
        <v>0</v>
      </c>
    </row>
    <row r="492" spans="1:55" s="16" customFormat="1" ht="63.75">
      <c r="A492" s="57" t="s">
        <v>255</v>
      </c>
      <c r="B492" s="25">
        <v>200400200</v>
      </c>
      <c r="C492" s="1" t="s">
        <v>1036</v>
      </c>
      <c r="D492" s="1" t="s">
        <v>1702</v>
      </c>
      <c r="E492" s="60" t="s">
        <v>540</v>
      </c>
      <c r="F492" s="36" t="s">
        <v>1842</v>
      </c>
      <c r="G492" s="1" t="s">
        <v>1195</v>
      </c>
      <c r="H492" s="1" t="s">
        <v>1615</v>
      </c>
      <c r="I492" s="1" t="s">
        <v>1375</v>
      </c>
      <c r="J492" s="6">
        <v>50000</v>
      </c>
      <c r="K492" s="6">
        <v>50000</v>
      </c>
      <c r="L492" s="6">
        <v>50000</v>
      </c>
      <c r="M492" s="1" t="s">
        <v>2324</v>
      </c>
      <c r="N492" s="40">
        <v>0</v>
      </c>
      <c r="O492" s="9">
        <v>120000</v>
      </c>
      <c r="P492" s="20">
        <v>2.1</v>
      </c>
      <c r="Q492" s="59" t="s">
        <v>184</v>
      </c>
      <c r="R492" s="61">
        <v>120000</v>
      </c>
      <c r="S492" s="63"/>
      <c r="T492" s="52">
        <v>50000</v>
      </c>
      <c r="U492" s="6">
        <v>50000</v>
      </c>
      <c r="V492" s="6">
        <v>50000</v>
      </c>
      <c r="W492" s="6">
        <v>0</v>
      </c>
      <c r="X492" s="6">
        <v>0</v>
      </c>
      <c r="Y492" s="14">
        <v>0</v>
      </c>
      <c r="Z492" s="63"/>
      <c r="AA492" s="53">
        <v>77000</v>
      </c>
      <c r="AB492" s="9">
        <v>0</v>
      </c>
      <c r="AC492" s="91"/>
      <c r="AD492" s="52">
        <v>50000</v>
      </c>
      <c r="AE492" s="6">
        <v>50000</v>
      </c>
      <c r="AF492" s="6">
        <v>0</v>
      </c>
      <c r="AG492" s="6">
        <v>0</v>
      </c>
      <c r="AH492" s="64" t="s">
        <v>1565</v>
      </c>
      <c r="AI492" s="91"/>
      <c r="AJ492" s="24" t="s">
        <v>2054</v>
      </c>
      <c r="AK492" s="91"/>
      <c r="AL492" s="52">
        <v>50000</v>
      </c>
      <c r="AM492" s="6">
        <v>50000</v>
      </c>
      <c r="AN492" s="6">
        <v>50000</v>
      </c>
      <c r="AO492" s="6">
        <v>0</v>
      </c>
      <c r="AP492" s="6">
        <v>0</v>
      </c>
      <c r="AQ492" s="14">
        <v>0</v>
      </c>
      <c r="AR492" s="37" t="s">
        <v>1796</v>
      </c>
      <c r="AS492" s="133"/>
      <c r="AT492" s="34">
        <v>0</v>
      </c>
      <c r="AU492" s="34">
        <v>0</v>
      </c>
      <c r="AW492" s="137"/>
      <c r="BC492" s="34">
        <v>0</v>
      </c>
    </row>
    <row r="493" spans="1:55" s="16" customFormat="1" ht="89.25">
      <c r="A493" s="57" t="s">
        <v>254</v>
      </c>
      <c r="B493" s="25">
        <v>200703200</v>
      </c>
      <c r="C493" s="1" t="s">
        <v>2085</v>
      </c>
      <c r="D493" s="1" t="s">
        <v>1702</v>
      </c>
      <c r="E493" s="60" t="s">
        <v>1487</v>
      </c>
      <c r="F493" s="36" t="s">
        <v>1487</v>
      </c>
      <c r="G493" s="1" t="s">
        <v>791</v>
      </c>
      <c r="H493" s="1" t="s">
        <v>1615</v>
      </c>
      <c r="I493" s="1" t="s">
        <v>897</v>
      </c>
      <c r="J493" s="6">
        <v>27500</v>
      </c>
      <c r="K493" s="6">
        <v>27500</v>
      </c>
      <c r="L493" s="6">
        <v>25000</v>
      </c>
      <c r="M493" s="1" t="s">
        <v>2324</v>
      </c>
      <c r="N493" s="40">
        <v>0</v>
      </c>
      <c r="O493" s="47">
        <v>0</v>
      </c>
      <c r="P493" s="20">
        <v>2.3</v>
      </c>
      <c r="Q493" s="59" t="s">
        <v>2279</v>
      </c>
      <c r="R493" s="61">
        <v>0</v>
      </c>
      <c r="S493" s="63"/>
      <c r="T493" s="52">
        <v>0</v>
      </c>
      <c r="U493" s="6">
        <v>0</v>
      </c>
      <c r="V493" s="6">
        <v>0</v>
      </c>
      <c r="W493" s="6">
        <v>0</v>
      </c>
      <c r="X493" s="6">
        <v>0</v>
      </c>
      <c r="Y493" s="14">
        <v>0</v>
      </c>
      <c r="Z493" s="63"/>
      <c r="AA493" s="54">
        <v>0</v>
      </c>
      <c r="AB493" s="9">
        <v>0</v>
      </c>
      <c r="AC493" s="91"/>
      <c r="AD493" s="52">
        <v>0</v>
      </c>
      <c r="AE493" s="6">
        <v>0</v>
      </c>
      <c r="AF493" s="6">
        <v>0</v>
      </c>
      <c r="AG493" s="6">
        <v>0</v>
      </c>
      <c r="AH493" s="64" t="s">
        <v>2486</v>
      </c>
      <c r="AI493" s="91"/>
      <c r="AJ493" s="24"/>
      <c r="AK493" s="91"/>
      <c r="AL493" s="52">
        <v>23333</v>
      </c>
      <c r="AM493" s="6">
        <v>23333</v>
      </c>
      <c r="AN493" s="6">
        <v>23333</v>
      </c>
      <c r="AO493" s="6">
        <v>0</v>
      </c>
      <c r="AP493" s="6">
        <v>0</v>
      </c>
      <c r="AQ493" s="14">
        <v>0</v>
      </c>
      <c r="AR493" s="37" t="s">
        <v>2280</v>
      </c>
      <c r="AS493" s="133"/>
      <c r="AT493" s="34">
        <v>0</v>
      </c>
      <c r="AU493" s="34">
        <v>0</v>
      </c>
      <c r="AW493" s="137"/>
      <c r="BC493" s="34">
        <v>0</v>
      </c>
    </row>
    <row r="494" spans="1:55" s="16" customFormat="1" ht="114.75">
      <c r="A494" s="57" t="s">
        <v>254</v>
      </c>
      <c r="B494" s="25">
        <v>200708900</v>
      </c>
      <c r="C494" s="1" t="s">
        <v>858</v>
      </c>
      <c r="D494" s="1" t="s">
        <v>1702</v>
      </c>
      <c r="E494" s="60" t="s">
        <v>540</v>
      </c>
      <c r="F494" s="36" t="s">
        <v>1842</v>
      </c>
      <c r="G494" s="1" t="s">
        <v>928</v>
      </c>
      <c r="H494" s="1" t="s">
        <v>1615</v>
      </c>
      <c r="I494" s="1" t="s">
        <v>897</v>
      </c>
      <c r="J494" s="6">
        <v>350902</v>
      </c>
      <c r="K494" s="6">
        <v>403695</v>
      </c>
      <c r="L494" s="6">
        <v>221763</v>
      </c>
      <c r="M494" s="1" t="s">
        <v>2328</v>
      </c>
      <c r="N494" s="40">
        <v>0</v>
      </c>
      <c r="O494" s="47">
        <v>0</v>
      </c>
      <c r="P494" s="20">
        <v>3</v>
      </c>
      <c r="Q494" s="59" t="s">
        <v>2293</v>
      </c>
      <c r="R494" s="61">
        <v>0</v>
      </c>
      <c r="S494" s="63"/>
      <c r="T494" s="52">
        <v>0</v>
      </c>
      <c r="U494" s="6">
        <v>0</v>
      </c>
      <c r="V494" s="6">
        <v>0</v>
      </c>
      <c r="W494" s="6">
        <v>0</v>
      </c>
      <c r="X494" s="6">
        <v>0</v>
      </c>
      <c r="Y494" s="14">
        <v>0</v>
      </c>
      <c r="Z494" s="63"/>
      <c r="AA494" s="54">
        <v>0</v>
      </c>
      <c r="AB494" s="9">
        <v>0</v>
      </c>
      <c r="AC494" s="91"/>
      <c r="AD494" s="52">
        <v>0</v>
      </c>
      <c r="AE494" s="6">
        <v>0</v>
      </c>
      <c r="AF494" s="6">
        <v>0</v>
      </c>
      <c r="AG494" s="6">
        <v>0</v>
      </c>
      <c r="AH494" s="64" t="s">
        <v>2253</v>
      </c>
      <c r="AI494" s="91"/>
      <c r="AJ494" s="24"/>
      <c r="AK494" s="91"/>
      <c r="AL494" s="52">
        <v>0</v>
      </c>
      <c r="AM494" s="6">
        <v>0</v>
      </c>
      <c r="AN494" s="6">
        <v>0</v>
      </c>
      <c r="AO494" s="6">
        <v>0</v>
      </c>
      <c r="AP494" s="6">
        <v>0</v>
      </c>
      <c r="AQ494" s="14">
        <v>0</v>
      </c>
      <c r="AR494" s="37"/>
      <c r="AS494" s="133"/>
      <c r="AT494" s="34">
        <v>0</v>
      </c>
      <c r="AU494" s="34">
        <v>0</v>
      </c>
      <c r="AW494" s="137"/>
      <c r="BC494" s="34">
        <v>0</v>
      </c>
    </row>
    <row r="495" spans="1:55" s="16" customFormat="1" ht="76.5">
      <c r="A495" s="57" t="s">
        <v>254</v>
      </c>
      <c r="B495" s="25">
        <v>200714800</v>
      </c>
      <c r="C495" s="1" t="s">
        <v>668</v>
      </c>
      <c r="D495" s="1" t="s">
        <v>1702</v>
      </c>
      <c r="E495" s="60" t="s">
        <v>540</v>
      </c>
      <c r="F495" s="36" t="s">
        <v>1842</v>
      </c>
      <c r="G495" s="1" t="s">
        <v>13</v>
      </c>
      <c r="H495" s="1" t="s">
        <v>1620</v>
      </c>
      <c r="I495" s="1" t="s">
        <v>897</v>
      </c>
      <c r="J495" s="6">
        <v>153282</v>
      </c>
      <c r="K495" s="6">
        <v>281257</v>
      </c>
      <c r="L495" s="6">
        <v>264040</v>
      </c>
      <c r="M495" s="1" t="s">
        <v>1844</v>
      </c>
      <c r="N495" s="40">
        <v>0</v>
      </c>
      <c r="O495" s="47">
        <v>0</v>
      </c>
      <c r="P495" s="20">
        <v>2.3</v>
      </c>
      <c r="Q495" s="59" t="s">
        <v>2167</v>
      </c>
      <c r="R495" s="61">
        <v>0</v>
      </c>
      <c r="S495" s="63"/>
      <c r="T495" s="52">
        <v>0</v>
      </c>
      <c r="U495" s="6">
        <v>0</v>
      </c>
      <c r="V495" s="6">
        <v>0</v>
      </c>
      <c r="W495" s="6">
        <v>0</v>
      </c>
      <c r="X495" s="6">
        <v>0</v>
      </c>
      <c r="Y495" s="14">
        <v>0</v>
      </c>
      <c r="Z495" s="63"/>
      <c r="AA495" s="54">
        <v>0</v>
      </c>
      <c r="AB495" s="9">
        <v>0</v>
      </c>
      <c r="AC495" s="91"/>
      <c r="AD495" s="52">
        <v>0</v>
      </c>
      <c r="AE495" s="6">
        <v>0</v>
      </c>
      <c r="AF495" s="6">
        <v>0</v>
      </c>
      <c r="AG495" s="6">
        <v>0</v>
      </c>
      <c r="AH495" s="64" t="s">
        <v>742</v>
      </c>
      <c r="AI495" s="91"/>
      <c r="AJ495" s="24"/>
      <c r="AK495" s="91"/>
      <c r="AL495" s="52">
        <v>0</v>
      </c>
      <c r="AM495" s="6">
        <v>0</v>
      </c>
      <c r="AN495" s="6">
        <v>0</v>
      </c>
      <c r="AO495" s="6">
        <v>0</v>
      </c>
      <c r="AP495" s="6">
        <v>0</v>
      </c>
      <c r="AQ495" s="14">
        <v>0</v>
      </c>
      <c r="AR495" s="37"/>
      <c r="AS495" s="133"/>
      <c r="AT495" s="34">
        <v>0</v>
      </c>
      <c r="AU495" s="34">
        <v>0</v>
      </c>
      <c r="AW495" s="137"/>
      <c r="BC495" s="34">
        <v>0</v>
      </c>
    </row>
    <row r="496" spans="1:55" s="16" customFormat="1" ht="140.25">
      <c r="A496" s="57" t="s">
        <v>254</v>
      </c>
      <c r="B496" s="25">
        <v>200721300</v>
      </c>
      <c r="C496" s="1" t="s">
        <v>2425</v>
      </c>
      <c r="D496" s="1" t="s">
        <v>1702</v>
      </c>
      <c r="E496" s="60" t="s">
        <v>540</v>
      </c>
      <c r="F496" s="36" t="s">
        <v>1842</v>
      </c>
      <c r="G496" s="1" t="s">
        <v>705</v>
      </c>
      <c r="H496" s="1" t="s">
        <v>1620</v>
      </c>
      <c r="I496" s="1" t="s">
        <v>897</v>
      </c>
      <c r="J496" s="6">
        <v>547057</v>
      </c>
      <c r="K496" s="6">
        <v>773105</v>
      </c>
      <c r="L496" s="6">
        <v>727882</v>
      </c>
      <c r="M496" s="1" t="s">
        <v>1623</v>
      </c>
      <c r="N496" s="40">
        <v>0</v>
      </c>
      <c r="O496" s="47">
        <v>0</v>
      </c>
      <c r="P496" s="20">
        <v>2.3</v>
      </c>
      <c r="Q496" s="59" t="s">
        <v>2068</v>
      </c>
      <c r="R496" s="61">
        <v>0</v>
      </c>
      <c r="S496" s="63"/>
      <c r="T496" s="52">
        <v>0</v>
      </c>
      <c r="U496" s="6">
        <v>0</v>
      </c>
      <c r="V496" s="6">
        <v>0</v>
      </c>
      <c r="W496" s="6">
        <v>0</v>
      </c>
      <c r="X496" s="6">
        <v>0</v>
      </c>
      <c r="Y496" s="14">
        <v>0</v>
      </c>
      <c r="Z496" s="63"/>
      <c r="AA496" s="54">
        <v>0</v>
      </c>
      <c r="AB496" s="9">
        <v>0</v>
      </c>
      <c r="AC496" s="91"/>
      <c r="AD496" s="52">
        <v>0</v>
      </c>
      <c r="AE496" s="6">
        <v>0</v>
      </c>
      <c r="AF496" s="6">
        <v>0</v>
      </c>
      <c r="AG496" s="6">
        <v>0</v>
      </c>
      <c r="AH496" s="64" t="s">
        <v>244</v>
      </c>
      <c r="AI496" s="91"/>
      <c r="AJ496" s="24"/>
      <c r="AK496" s="91"/>
      <c r="AL496" s="52">
        <v>0</v>
      </c>
      <c r="AM496" s="6">
        <v>0</v>
      </c>
      <c r="AN496" s="6">
        <v>0</v>
      </c>
      <c r="AO496" s="6">
        <v>0</v>
      </c>
      <c r="AP496" s="6">
        <v>0</v>
      </c>
      <c r="AQ496" s="14">
        <v>0</v>
      </c>
      <c r="AR496" s="37"/>
      <c r="AS496" s="133"/>
      <c r="AT496" s="34">
        <v>0</v>
      </c>
      <c r="AU496" s="34">
        <v>0</v>
      </c>
      <c r="AW496" s="137"/>
      <c r="BC496" s="34">
        <v>0</v>
      </c>
    </row>
    <row r="497" spans="1:55" s="16" customFormat="1" ht="25.5">
      <c r="A497" s="57" t="s">
        <v>254</v>
      </c>
      <c r="B497" s="25">
        <v>200734600</v>
      </c>
      <c r="C497" s="1" t="s">
        <v>450</v>
      </c>
      <c r="D497" s="1" t="s">
        <v>1702</v>
      </c>
      <c r="E497" s="60" t="s">
        <v>512</v>
      </c>
      <c r="F497" s="36" t="s">
        <v>512</v>
      </c>
      <c r="G497" s="1" t="s">
        <v>577</v>
      </c>
      <c r="H497" s="1" t="s">
        <v>1615</v>
      </c>
      <c r="I497" s="1" t="s">
        <v>897</v>
      </c>
      <c r="J497" s="6">
        <v>209080</v>
      </c>
      <c r="K497" s="6">
        <v>209080</v>
      </c>
      <c r="L497" s="6">
        <v>209080</v>
      </c>
      <c r="M497" s="1" t="s">
        <v>1844</v>
      </c>
      <c r="N497" s="40">
        <v>0</v>
      </c>
      <c r="O497" s="47">
        <v>0</v>
      </c>
      <c r="P497" s="20">
        <v>1</v>
      </c>
      <c r="Q497" s="59" t="s">
        <v>2123</v>
      </c>
      <c r="R497" s="61">
        <v>0</v>
      </c>
      <c r="S497" s="63"/>
      <c r="T497" s="52">
        <v>0</v>
      </c>
      <c r="U497" s="6">
        <v>0</v>
      </c>
      <c r="V497" s="6">
        <v>0</v>
      </c>
      <c r="W497" s="6">
        <v>0</v>
      </c>
      <c r="X497" s="6">
        <v>0</v>
      </c>
      <c r="Y497" s="14">
        <v>0</v>
      </c>
      <c r="Z497" s="63"/>
      <c r="AA497" s="54">
        <v>0</v>
      </c>
      <c r="AB497" s="9">
        <v>0</v>
      </c>
      <c r="AC497" s="91"/>
      <c r="AD497" s="52">
        <v>0</v>
      </c>
      <c r="AE497" s="6">
        <v>0</v>
      </c>
      <c r="AF497" s="6">
        <v>0</v>
      </c>
      <c r="AG497" s="6">
        <v>0</v>
      </c>
      <c r="AH497" s="64" t="s">
        <v>742</v>
      </c>
      <c r="AI497" s="91"/>
      <c r="AJ497" s="24"/>
      <c r="AK497" s="91"/>
      <c r="AL497" s="52">
        <v>0</v>
      </c>
      <c r="AM497" s="6">
        <v>0</v>
      </c>
      <c r="AN497" s="6">
        <v>0</v>
      </c>
      <c r="AO497" s="6">
        <v>0</v>
      </c>
      <c r="AP497" s="6">
        <v>0</v>
      </c>
      <c r="AQ497" s="14">
        <v>0</v>
      </c>
      <c r="AR497" s="37"/>
      <c r="AS497" s="133"/>
      <c r="AT497" s="34">
        <v>0</v>
      </c>
      <c r="AU497" s="34">
        <v>0</v>
      </c>
      <c r="AW497" s="137"/>
      <c r="BC497" s="34">
        <v>0</v>
      </c>
    </row>
    <row r="498" spans="1:55" s="16" customFormat="1" ht="255">
      <c r="A498" s="57" t="s">
        <v>254</v>
      </c>
      <c r="B498" s="25">
        <v>200001200</v>
      </c>
      <c r="C498" s="1" t="s">
        <v>2161</v>
      </c>
      <c r="D498" s="1" t="s">
        <v>1694</v>
      </c>
      <c r="E498" s="60" t="s">
        <v>2504</v>
      </c>
      <c r="F498" s="36" t="s">
        <v>1838</v>
      </c>
      <c r="G498" s="1" t="s">
        <v>1692</v>
      </c>
      <c r="H498" s="1" t="s">
        <v>1615</v>
      </c>
      <c r="I498" s="1" t="s">
        <v>1839</v>
      </c>
      <c r="J498" s="6">
        <v>304626</v>
      </c>
      <c r="K498" s="6">
        <v>319879</v>
      </c>
      <c r="L498" s="6">
        <v>335131</v>
      </c>
      <c r="M498" s="1" t="s">
        <v>2324</v>
      </c>
      <c r="N498" s="6">
        <v>0</v>
      </c>
      <c r="O498" s="9">
        <v>263888</v>
      </c>
      <c r="P498" s="20">
        <v>2.3</v>
      </c>
      <c r="Q498" s="59" t="s">
        <v>1840</v>
      </c>
      <c r="R498" s="61">
        <v>263888</v>
      </c>
      <c r="S498" s="63"/>
      <c r="T498" s="52">
        <v>151666</v>
      </c>
      <c r="U498" s="6">
        <v>0</v>
      </c>
      <c r="V498" s="6">
        <v>0</v>
      </c>
      <c r="W498" s="6">
        <v>0</v>
      </c>
      <c r="X498" s="6">
        <v>0</v>
      </c>
      <c r="Y498" s="14">
        <v>0</v>
      </c>
      <c r="Z498" s="63"/>
      <c r="AA498" s="53">
        <v>263888</v>
      </c>
      <c r="AB498" s="9">
        <v>0</v>
      </c>
      <c r="AC498" s="91"/>
      <c r="AD498" s="53">
        <v>131944</v>
      </c>
      <c r="AE498" s="6">
        <v>0</v>
      </c>
      <c r="AF498" s="6">
        <v>0</v>
      </c>
      <c r="AG498" s="6">
        <v>0</v>
      </c>
      <c r="AH498" s="64" t="s">
        <v>737</v>
      </c>
      <c r="AI498" s="91"/>
      <c r="AJ498" s="24" t="s">
        <v>1687</v>
      </c>
      <c r="AK498" s="91"/>
      <c r="AL498" s="52">
        <v>151666</v>
      </c>
      <c r="AM498" s="6">
        <v>151666</v>
      </c>
      <c r="AN498" s="6">
        <v>151666</v>
      </c>
      <c r="AO498" s="6">
        <v>0</v>
      </c>
      <c r="AP498" s="6">
        <v>0</v>
      </c>
      <c r="AQ498" s="14">
        <v>0</v>
      </c>
      <c r="AR498" s="37" t="s">
        <v>1835</v>
      </c>
      <c r="AS498" s="133"/>
      <c r="AT498" s="34">
        <v>0</v>
      </c>
      <c r="AU498" s="34">
        <v>0</v>
      </c>
      <c r="AW498" s="137"/>
      <c r="BC498" s="34">
        <v>0</v>
      </c>
    </row>
    <row r="499" spans="1:55" s="16" customFormat="1" ht="76.5">
      <c r="A499" s="57" t="s">
        <v>254</v>
      </c>
      <c r="B499" s="25">
        <v>200001400</v>
      </c>
      <c r="C499" s="1" t="s">
        <v>1695</v>
      </c>
      <c r="D499" s="1" t="s">
        <v>1694</v>
      </c>
      <c r="E499" s="60" t="s">
        <v>2504</v>
      </c>
      <c r="F499" s="36" t="s">
        <v>1836</v>
      </c>
      <c r="G499" s="1" t="s">
        <v>1688</v>
      </c>
      <c r="H499" s="1" t="s">
        <v>1615</v>
      </c>
      <c r="I499" s="1" t="s">
        <v>1839</v>
      </c>
      <c r="J499" s="6">
        <v>295350</v>
      </c>
      <c r="K499" s="6">
        <v>254000</v>
      </c>
      <c r="L499" s="6">
        <v>268400</v>
      </c>
      <c r="M499" s="1" t="s">
        <v>2324</v>
      </c>
      <c r="N499" s="6">
        <v>0</v>
      </c>
      <c r="O499" s="9">
        <v>204465</v>
      </c>
      <c r="P499" s="20">
        <v>2.3</v>
      </c>
      <c r="Q499" s="59" t="s">
        <v>1837</v>
      </c>
      <c r="R499" s="61">
        <v>204465</v>
      </c>
      <c r="S499" s="63"/>
      <c r="T499" s="52">
        <v>30000</v>
      </c>
      <c r="U499" s="6">
        <v>0</v>
      </c>
      <c r="V499" s="6">
        <v>0</v>
      </c>
      <c r="W499" s="6">
        <v>0</v>
      </c>
      <c r="X499" s="6">
        <v>0</v>
      </c>
      <c r="Y499" s="14">
        <v>0</v>
      </c>
      <c r="Z499" s="63"/>
      <c r="AA499" s="53">
        <v>114142</v>
      </c>
      <c r="AB499" s="9">
        <v>0</v>
      </c>
      <c r="AC499" s="91"/>
      <c r="AD499" s="52">
        <v>0</v>
      </c>
      <c r="AE499" s="6">
        <v>0</v>
      </c>
      <c r="AF499" s="6">
        <v>0</v>
      </c>
      <c r="AG499" s="6">
        <v>0</v>
      </c>
      <c r="AH499" s="64" t="s">
        <v>738</v>
      </c>
      <c r="AI499" s="91"/>
      <c r="AJ499" s="24" t="s">
        <v>1962</v>
      </c>
      <c r="AK499" s="91"/>
      <c r="AL499" s="52">
        <v>0</v>
      </c>
      <c r="AM499" s="6">
        <v>0</v>
      </c>
      <c r="AN499" s="6">
        <v>0</v>
      </c>
      <c r="AO499" s="6">
        <v>0</v>
      </c>
      <c r="AP499" s="6">
        <v>0</v>
      </c>
      <c r="AQ499" s="14">
        <v>0</v>
      </c>
      <c r="AR499" s="37" t="s">
        <v>1856</v>
      </c>
      <c r="AS499" s="133"/>
      <c r="AT499" s="34">
        <v>0</v>
      </c>
      <c r="AU499" s="34">
        <v>0</v>
      </c>
      <c r="AW499" s="137"/>
      <c r="BC499" s="34">
        <v>0</v>
      </c>
    </row>
    <row r="500" spans="1:55" s="16" customFormat="1" ht="114.75">
      <c r="A500" s="57" t="s">
        <v>252</v>
      </c>
      <c r="B500" s="25">
        <v>200203600</v>
      </c>
      <c r="C500" s="1" t="s">
        <v>2469</v>
      </c>
      <c r="D500" s="1" t="s">
        <v>2470</v>
      </c>
      <c r="E500" s="60" t="s">
        <v>209</v>
      </c>
      <c r="F500" s="36" t="s">
        <v>2004</v>
      </c>
      <c r="G500" s="1" t="s">
        <v>1133</v>
      </c>
      <c r="H500" s="1" t="s">
        <v>1615</v>
      </c>
      <c r="I500" s="1" t="s">
        <v>1344</v>
      </c>
      <c r="J500" s="6">
        <v>469458.32</v>
      </c>
      <c r="K500" s="6">
        <v>469458.34</v>
      </c>
      <c r="L500" s="6">
        <v>469458.34</v>
      </c>
      <c r="M500" s="1" t="s">
        <v>2324</v>
      </c>
      <c r="N500" s="40">
        <v>0</v>
      </c>
      <c r="O500" s="9">
        <v>0</v>
      </c>
      <c r="P500" s="20">
        <v>2.2</v>
      </c>
      <c r="Q500" s="59" t="s">
        <v>1950</v>
      </c>
      <c r="R500" s="61">
        <v>0</v>
      </c>
      <c r="S500" s="63"/>
      <c r="T500" s="52">
        <v>63000</v>
      </c>
      <c r="U500" s="6">
        <v>63000</v>
      </c>
      <c r="V500" s="6">
        <v>63000</v>
      </c>
      <c r="W500" s="6">
        <v>0</v>
      </c>
      <c r="X500" s="6">
        <v>0</v>
      </c>
      <c r="Y500" s="14">
        <v>0</v>
      </c>
      <c r="Z500" s="63"/>
      <c r="AA500" s="53">
        <v>0</v>
      </c>
      <c r="AB500" s="9">
        <v>0</v>
      </c>
      <c r="AC500" s="91"/>
      <c r="AD500" s="52">
        <v>0</v>
      </c>
      <c r="AE500" s="6">
        <v>0</v>
      </c>
      <c r="AF500" s="6">
        <v>0</v>
      </c>
      <c r="AG500" s="6">
        <v>0</v>
      </c>
      <c r="AH500" s="64" t="s">
        <v>141</v>
      </c>
      <c r="AI500" s="91"/>
      <c r="AJ500" s="24" t="s">
        <v>1347</v>
      </c>
      <c r="AK500" s="91"/>
      <c r="AL500" s="52">
        <v>30000</v>
      </c>
      <c r="AM500" s="18">
        <v>0</v>
      </c>
      <c r="AN500" s="18">
        <v>0</v>
      </c>
      <c r="AO500" s="18">
        <v>0</v>
      </c>
      <c r="AP500" s="18">
        <v>0</v>
      </c>
      <c r="AQ500" s="14">
        <v>0</v>
      </c>
      <c r="AR500" s="37" t="s">
        <v>1951</v>
      </c>
      <c r="AS500" s="133"/>
      <c r="AT500" s="34">
        <v>0</v>
      </c>
      <c r="AU500" s="34">
        <v>0</v>
      </c>
      <c r="AW500" s="137"/>
      <c r="BC500" s="34">
        <v>0</v>
      </c>
    </row>
    <row r="501" spans="1:55" s="16" customFormat="1" ht="76.5">
      <c r="A501" s="57" t="s">
        <v>254</v>
      </c>
      <c r="B501" s="25">
        <v>200734000</v>
      </c>
      <c r="C501" s="1" t="s">
        <v>446</v>
      </c>
      <c r="D501" s="1" t="s">
        <v>2470</v>
      </c>
      <c r="E501" s="60" t="s">
        <v>209</v>
      </c>
      <c r="F501" s="36" t="s">
        <v>2004</v>
      </c>
      <c r="G501" s="1" t="s">
        <v>959</v>
      </c>
      <c r="H501" s="1" t="s">
        <v>1615</v>
      </c>
      <c r="I501" s="1" t="s">
        <v>897</v>
      </c>
      <c r="J501" s="6">
        <v>275000</v>
      </c>
      <c r="K501" s="6">
        <v>284800</v>
      </c>
      <c r="L501" s="6">
        <v>297200</v>
      </c>
      <c r="M501" s="1" t="s">
        <v>2324</v>
      </c>
      <c r="N501" s="40">
        <v>0</v>
      </c>
      <c r="O501" s="47">
        <v>0</v>
      </c>
      <c r="P501" s="20">
        <v>2.2</v>
      </c>
      <c r="Q501" s="59" t="s">
        <v>2119</v>
      </c>
      <c r="R501" s="61">
        <v>0</v>
      </c>
      <c r="S501" s="63"/>
      <c r="T501" s="52">
        <v>0</v>
      </c>
      <c r="U501" s="6">
        <v>0</v>
      </c>
      <c r="V501" s="6">
        <v>0</v>
      </c>
      <c r="W501" s="6">
        <v>0</v>
      </c>
      <c r="X501" s="6">
        <v>0</v>
      </c>
      <c r="Y501" s="14">
        <v>0</v>
      </c>
      <c r="Z501" s="63"/>
      <c r="AA501" s="54">
        <v>0</v>
      </c>
      <c r="AB501" s="9">
        <v>0</v>
      </c>
      <c r="AC501" s="91"/>
      <c r="AD501" s="52">
        <v>0</v>
      </c>
      <c r="AE501" s="6">
        <v>0</v>
      </c>
      <c r="AF501" s="6">
        <v>0</v>
      </c>
      <c r="AG501" s="6">
        <v>0</v>
      </c>
      <c r="AH501" s="64" t="s">
        <v>1777</v>
      </c>
      <c r="AI501" s="91"/>
      <c r="AJ501" s="24"/>
      <c r="AK501" s="91"/>
      <c r="AL501" s="52">
        <v>228533</v>
      </c>
      <c r="AM501" s="6">
        <v>228533</v>
      </c>
      <c r="AN501" s="6">
        <v>228534</v>
      </c>
      <c r="AO501" s="6">
        <v>0</v>
      </c>
      <c r="AP501" s="6">
        <v>0</v>
      </c>
      <c r="AQ501" s="14">
        <v>0</v>
      </c>
      <c r="AR501" s="37"/>
      <c r="AS501" s="133"/>
      <c r="AT501" s="34">
        <v>0</v>
      </c>
      <c r="AU501" s="34">
        <v>0</v>
      </c>
      <c r="AW501" s="137"/>
      <c r="BC501" s="34">
        <v>0</v>
      </c>
    </row>
    <row r="502" spans="1:55" s="16" customFormat="1" ht="89.25">
      <c r="A502" s="57" t="s">
        <v>252</v>
      </c>
      <c r="B502" s="20">
        <v>200739600</v>
      </c>
      <c r="C502" s="17" t="s">
        <v>2198</v>
      </c>
      <c r="D502" s="1" t="s">
        <v>2470</v>
      </c>
      <c r="E502" s="60" t="s">
        <v>209</v>
      </c>
      <c r="F502" s="36"/>
      <c r="G502" s="1"/>
      <c r="H502" s="1"/>
      <c r="I502" s="1" t="s">
        <v>1344</v>
      </c>
      <c r="J502" s="6"/>
      <c r="K502" s="6"/>
      <c r="L502" s="6"/>
      <c r="M502" s="17"/>
      <c r="N502" s="40"/>
      <c r="O502" s="47"/>
      <c r="P502" s="20"/>
      <c r="Q502" s="59"/>
      <c r="R502" s="61">
        <v>0</v>
      </c>
      <c r="S502" s="63"/>
      <c r="T502" s="52"/>
      <c r="U502" s="6"/>
      <c r="V502" s="6"/>
      <c r="W502" s="6">
        <v>1477000</v>
      </c>
      <c r="X502" s="6">
        <v>2135000</v>
      </c>
      <c r="Y502" s="14">
        <v>2133000</v>
      </c>
      <c r="Z502" s="63"/>
      <c r="AA502" s="53">
        <v>67000</v>
      </c>
      <c r="AB502" s="9">
        <v>1477000</v>
      </c>
      <c r="AC502" s="91"/>
      <c r="AD502" s="53">
        <v>67000</v>
      </c>
      <c r="AE502" s="18">
        <v>67000</v>
      </c>
      <c r="AF502" s="6">
        <v>2135000</v>
      </c>
      <c r="AG502" s="6">
        <v>2133000</v>
      </c>
      <c r="AH502" s="64" t="s">
        <v>140</v>
      </c>
      <c r="AI502" s="91"/>
      <c r="AJ502" s="24" t="s">
        <v>1346</v>
      </c>
      <c r="AK502" s="91"/>
      <c r="AL502" s="55">
        <v>0</v>
      </c>
      <c r="AM502" s="42">
        <f>37000+30000</f>
        <v>67000</v>
      </c>
      <c r="AN502" s="42">
        <f>37000+30000</f>
        <v>67000</v>
      </c>
      <c r="AO502" s="42">
        <f>235000+1152000</f>
        <v>1387000</v>
      </c>
      <c r="AP502" s="42">
        <f>915000+1086500</f>
        <v>2001500</v>
      </c>
      <c r="AQ502" s="66">
        <f>1375000</f>
        <v>1375000</v>
      </c>
      <c r="AR502" s="37"/>
      <c r="AS502" s="133"/>
      <c r="AT502" s="34">
        <v>0</v>
      </c>
      <c r="AU502" s="34">
        <v>0</v>
      </c>
      <c r="AW502" s="137"/>
      <c r="BC502" s="34">
        <v>0</v>
      </c>
    </row>
    <row r="503" spans="1:55" s="16" customFormat="1" ht="51">
      <c r="A503" s="57" t="s">
        <v>252</v>
      </c>
      <c r="B503" s="25">
        <v>200728800</v>
      </c>
      <c r="C503" s="1" t="s">
        <v>906</v>
      </c>
      <c r="D503" s="1" t="s">
        <v>907</v>
      </c>
      <c r="E503" s="60" t="s">
        <v>209</v>
      </c>
      <c r="F503" s="36" t="s">
        <v>2004</v>
      </c>
      <c r="G503" s="1" t="s">
        <v>171</v>
      </c>
      <c r="H503" s="1" t="s">
        <v>1615</v>
      </c>
      <c r="I503" s="1" t="s">
        <v>897</v>
      </c>
      <c r="J503" s="6">
        <v>16852</v>
      </c>
      <c r="K503" s="6">
        <v>492830</v>
      </c>
      <c r="L503" s="6">
        <v>490318</v>
      </c>
      <c r="M503" s="1" t="s">
        <v>1618</v>
      </c>
      <c r="N503" s="6">
        <v>0</v>
      </c>
      <c r="O503" s="9">
        <v>0</v>
      </c>
      <c r="P503" s="20">
        <v>1</v>
      </c>
      <c r="Q503" s="59" t="s">
        <v>2005</v>
      </c>
      <c r="R503" s="61">
        <v>0</v>
      </c>
      <c r="S503" s="63"/>
      <c r="T503" s="52">
        <v>0</v>
      </c>
      <c r="U503" s="6">
        <v>0</v>
      </c>
      <c r="V503" s="6">
        <v>0</v>
      </c>
      <c r="W503" s="6">
        <v>0</v>
      </c>
      <c r="X503" s="6">
        <v>0</v>
      </c>
      <c r="Y503" s="14">
        <v>0</v>
      </c>
      <c r="Z503" s="63"/>
      <c r="AA503" s="54">
        <v>0</v>
      </c>
      <c r="AB503" s="9">
        <v>0</v>
      </c>
      <c r="AC503" s="91"/>
      <c r="AD503" s="52">
        <v>0</v>
      </c>
      <c r="AE503" s="6">
        <v>0</v>
      </c>
      <c r="AF503" s="6">
        <v>0</v>
      </c>
      <c r="AG503" s="6">
        <v>0</v>
      </c>
      <c r="AH503" s="64" t="s">
        <v>742</v>
      </c>
      <c r="AI503" s="91"/>
      <c r="AJ503" s="24"/>
      <c r="AK503" s="91"/>
      <c r="AL503" s="52">
        <v>0</v>
      </c>
      <c r="AM503" s="6">
        <v>0</v>
      </c>
      <c r="AN503" s="6">
        <v>0</v>
      </c>
      <c r="AO503" s="6">
        <v>0</v>
      </c>
      <c r="AP503" s="6">
        <v>0</v>
      </c>
      <c r="AQ503" s="14">
        <v>0</v>
      </c>
      <c r="AR503" s="37"/>
      <c r="AS503" s="133"/>
      <c r="AT503" s="34">
        <v>0</v>
      </c>
      <c r="AU503" s="34">
        <v>0</v>
      </c>
      <c r="AW503" s="137"/>
      <c r="BC503" s="34">
        <v>0</v>
      </c>
    </row>
    <row r="504" spans="1:55" s="16" customFormat="1" ht="51">
      <c r="A504" s="57" t="s">
        <v>252</v>
      </c>
      <c r="B504" s="25">
        <v>200102100</v>
      </c>
      <c r="C504" s="1" t="s">
        <v>2451</v>
      </c>
      <c r="D504" s="1" t="s">
        <v>2452</v>
      </c>
      <c r="E504" s="60" t="s">
        <v>1487</v>
      </c>
      <c r="F504" s="36" t="s">
        <v>1309</v>
      </c>
      <c r="G504" s="1" t="s">
        <v>759</v>
      </c>
      <c r="H504" s="1" t="s">
        <v>1615</v>
      </c>
      <c r="I504" s="1" t="s">
        <v>2326</v>
      </c>
      <c r="J504" s="6">
        <v>86168</v>
      </c>
      <c r="K504" s="6">
        <v>88500</v>
      </c>
      <c r="L504" s="6">
        <v>91887</v>
      </c>
      <c r="M504" s="1" t="s">
        <v>1844</v>
      </c>
      <c r="N504" s="6">
        <v>0</v>
      </c>
      <c r="O504" s="9">
        <v>77884</v>
      </c>
      <c r="P504" s="20">
        <v>2.1</v>
      </c>
      <c r="Q504" s="59" t="s">
        <v>2298</v>
      </c>
      <c r="R504" s="61">
        <v>77884</v>
      </c>
      <c r="S504" s="63"/>
      <c r="T504" s="52">
        <v>86168</v>
      </c>
      <c r="U504" s="6">
        <v>86168</v>
      </c>
      <c r="V504" s="6">
        <v>86168</v>
      </c>
      <c r="W504" s="6">
        <v>0</v>
      </c>
      <c r="X504" s="6">
        <v>0</v>
      </c>
      <c r="Y504" s="14">
        <v>0</v>
      </c>
      <c r="Z504" s="63"/>
      <c r="AA504" s="52">
        <v>86168</v>
      </c>
      <c r="AB504" s="9">
        <v>0</v>
      </c>
      <c r="AC504" s="91"/>
      <c r="AD504" s="52">
        <v>86168</v>
      </c>
      <c r="AE504" s="6">
        <v>86168</v>
      </c>
      <c r="AF504" s="6">
        <v>0</v>
      </c>
      <c r="AG504" s="6">
        <v>0</v>
      </c>
      <c r="AH504" s="64"/>
      <c r="AI504" s="91"/>
      <c r="AJ504" s="24"/>
      <c r="AK504" s="91"/>
      <c r="AL504" s="52">
        <v>86168</v>
      </c>
      <c r="AM504" s="6">
        <v>88500</v>
      </c>
      <c r="AN504" s="6">
        <v>91887</v>
      </c>
      <c r="AO504" s="6">
        <v>0</v>
      </c>
      <c r="AP504" s="6">
        <v>0</v>
      </c>
      <c r="AQ504" s="14">
        <v>0</v>
      </c>
      <c r="AR504" s="37" t="s">
        <v>1352</v>
      </c>
      <c r="AS504" s="133"/>
      <c r="AT504" s="34">
        <v>0</v>
      </c>
      <c r="AU504" s="34">
        <v>0</v>
      </c>
      <c r="AW504" s="137"/>
      <c r="BC504" s="34">
        <v>0</v>
      </c>
    </row>
    <row r="505" spans="1:55" s="16" customFormat="1" ht="51">
      <c r="A505" s="57" t="s">
        <v>252</v>
      </c>
      <c r="B505" s="25">
        <v>200201900</v>
      </c>
      <c r="C505" s="1" t="s">
        <v>2462</v>
      </c>
      <c r="D505" s="41" t="s">
        <v>2452</v>
      </c>
      <c r="E505" s="60" t="s">
        <v>209</v>
      </c>
      <c r="F505" s="36" t="s">
        <v>57</v>
      </c>
      <c r="G505" s="41" t="s">
        <v>899</v>
      </c>
      <c r="H505" s="41" t="s">
        <v>1615</v>
      </c>
      <c r="I505" s="41" t="s">
        <v>2326</v>
      </c>
      <c r="J505" s="6">
        <v>85582</v>
      </c>
      <c r="K505" s="6">
        <v>87782</v>
      </c>
      <c r="L505" s="6">
        <v>91032</v>
      </c>
      <c r="M505" s="1" t="s">
        <v>1844</v>
      </c>
      <c r="N505" s="40">
        <v>0</v>
      </c>
      <c r="O505" s="9">
        <v>70160</v>
      </c>
      <c r="P505" s="46">
        <v>2.1</v>
      </c>
      <c r="Q505" s="38" t="s">
        <v>2298</v>
      </c>
      <c r="R505" s="61">
        <v>70160</v>
      </c>
      <c r="S505" s="63"/>
      <c r="T505" s="52">
        <v>70160</v>
      </c>
      <c r="U505" s="6">
        <v>70160</v>
      </c>
      <c r="V505" s="6">
        <v>70160</v>
      </c>
      <c r="W505" s="6">
        <v>0</v>
      </c>
      <c r="X505" s="6">
        <v>0</v>
      </c>
      <c r="Y505" s="14">
        <v>0</v>
      </c>
      <c r="Z505" s="63"/>
      <c r="AA505" s="52">
        <v>70160</v>
      </c>
      <c r="AB505" s="9">
        <v>0</v>
      </c>
      <c r="AC505" s="91"/>
      <c r="AD505" s="52">
        <v>70160</v>
      </c>
      <c r="AE505" s="6">
        <v>70160</v>
      </c>
      <c r="AF505" s="6">
        <v>0</v>
      </c>
      <c r="AG505" s="6">
        <v>0</v>
      </c>
      <c r="AH505" s="64"/>
      <c r="AI505" s="91"/>
      <c r="AJ505" s="24"/>
      <c r="AK505" s="91"/>
      <c r="AL505" s="52">
        <v>70160</v>
      </c>
      <c r="AM505" s="6">
        <v>70160</v>
      </c>
      <c r="AN505" s="6">
        <v>70160</v>
      </c>
      <c r="AO505" s="40">
        <v>0</v>
      </c>
      <c r="AP505" s="40">
        <v>0</v>
      </c>
      <c r="AQ505" s="67">
        <v>0</v>
      </c>
      <c r="AR505" s="37"/>
      <c r="AS505" s="133"/>
      <c r="AT505" s="34">
        <v>0</v>
      </c>
      <c r="AU505" s="34">
        <v>0</v>
      </c>
      <c r="AW505" s="137"/>
      <c r="BC505" s="34">
        <v>0</v>
      </c>
    </row>
    <row r="506" spans="1:55" s="16" customFormat="1" ht="38.25">
      <c r="A506" s="57" t="s">
        <v>252</v>
      </c>
      <c r="B506" s="25">
        <v>200724200</v>
      </c>
      <c r="C506" s="1" t="s">
        <v>454</v>
      </c>
      <c r="D506" s="1" t="s">
        <v>2452</v>
      </c>
      <c r="E506" s="60" t="s">
        <v>1487</v>
      </c>
      <c r="F506" s="36" t="s">
        <v>1309</v>
      </c>
      <c r="G506" s="1" t="s">
        <v>7</v>
      </c>
      <c r="H506" s="1" t="s">
        <v>1615</v>
      </c>
      <c r="I506" s="1" t="s">
        <v>897</v>
      </c>
      <c r="J506" s="6">
        <v>423912</v>
      </c>
      <c r="K506" s="6">
        <v>424413</v>
      </c>
      <c r="L506" s="6">
        <v>425005</v>
      </c>
      <c r="M506" s="1" t="s">
        <v>2328</v>
      </c>
      <c r="N506" s="6">
        <v>0</v>
      </c>
      <c r="O506" s="9">
        <v>0</v>
      </c>
      <c r="P506" s="20">
        <v>1</v>
      </c>
      <c r="Q506" s="59" t="s">
        <v>1993</v>
      </c>
      <c r="R506" s="61">
        <v>0</v>
      </c>
      <c r="S506" s="63"/>
      <c r="T506" s="52">
        <v>0</v>
      </c>
      <c r="U506" s="6">
        <v>0</v>
      </c>
      <c r="V506" s="6">
        <v>0</v>
      </c>
      <c r="W506" s="6">
        <v>0</v>
      </c>
      <c r="X506" s="6">
        <v>0</v>
      </c>
      <c r="Y506" s="14">
        <v>0</v>
      </c>
      <c r="Z506" s="63"/>
      <c r="AA506" s="54">
        <v>0</v>
      </c>
      <c r="AB506" s="9">
        <v>0</v>
      </c>
      <c r="AC506" s="91"/>
      <c r="AD506" s="52">
        <v>0</v>
      </c>
      <c r="AE506" s="6">
        <v>0</v>
      </c>
      <c r="AF506" s="6">
        <v>0</v>
      </c>
      <c r="AG506" s="6">
        <v>0</v>
      </c>
      <c r="AH506" s="64" t="s">
        <v>742</v>
      </c>
      <c r="AI506" s="91"/>
      <c r="AJ506" s="24"/>
      <c r="AK506" s="91"/>
      <c r="AL506" s="52">
        <v>0</v>
      </c>
      <c r="AM506" s="6">
        <v>0</v>
      </c>
      <c r="AN506" s="6">
        <v>0</v>
      </c>
      <c r="AO506" s="6">
        <v>0</v>
      </c>
      <c r="AP506" s="6">
        <v>0</v>
      </c>
      <c r="AQ506" s="14">
        <v>0</v>
      </c>
      <c r="AR506" s="37"/>
      <c r="AS506" s="133"/>
      <c r="AT506" s="34">
        <v>0</v>
      </c>
      <c r="AU506" s="34">
        <v>0</v>
      </c>
      <c r="AW506" s="137"/>
      <c r="BC506" s="34">
        <v>0</v>
      </c>
    </row>
    <row r="507" spans="1:55" s="16" customFormat="1" ht="76.5">
      <c r="A507" s="57" t="s">
        <v>251</v>
      </c>
      <c r="B507" s="25">
        <v>199104700</v>
      </c>
      <c r="C507" s="1" t="s">
        <v>505</v>
      </c>
      <c r="D507" s="1" t="s">
        <v>506</v>
      </c>
      <c r="E507" s="60" t="s">
        <v>212</v>
      </c>
      <c r="F507" s="36" t="s">
        <v>1784</v>
      </c>
      <c r="G507" s="1" t="s">
        <v>663</v>
      </c>
      <c r="H507" s="1" t="s">
        <v>1620</v>
      </c>
      <c r="I507" s="1" t="s">
        <v>1590</v>
      </c>
      <c r="J507" s="6">
        <v>280780</v>
      </c>
      <c r="K507" s="6">
        <v>294816</v>
      </c>
      <c r="L507" s="6">
        <v>309558</v>
      </c>
      <c r="M507" s="1" t="s">
        <v>1623</v>
      </c>
      <c r="N507" s="6">
        <v>0</v>
      </c>
      <c r="O507" s="9">
        <v>223493</v>
      </c>
      <c r="P507" s="20">
        <v>1</v>
      </c>
      <c r="Q507" s="59" t="s">
        <v>2050</v>
      </c>
      <c r="R507" s="61">
        <v>223493</v>
      </c>
      <c r="S507" s="63"/>
      <c r="T507" s="52">
        <v>280780</v>
      </c>
      <c r="U507" s="6">
        <v>294816</v>
      </c>
      <c r="V507" s="6">
        <v>309558</v>
      </c>
      <c r="W507" s="6">
        <v>0</v>
      </c>
      <c r="X507" s="6">
        <v>0</v>
      </c>
      <c r="Y507" s="14">
        <v>0</v>
      </c>
      <c r="Z507" s="63"/>
      <c r="AA507" s="52">
        <v>280780</v>
      </c>
      <c r="AB507" s="9">
        <v>0</v>
      </c>
      <c r="AC507" s="91"/>
      <c r="AD507" s="52">
        <v>294816</v>
      </c>
      <c r="AE507" s="6">
        <v>309558</v>
      </c>
      <c r="AF507" s="6">
        <v>0</v>
      </c>
      <c r="AG507" s="6">
        <v>0</v>
      </c>
      <c r="AH507" s="64" t="s">
        <v>280</v>
      </c>
      <c r="AI507" s="91"/>
      <c r="AJ507" s="24"/>
      <c r="AK507" s="91"/>
      <c r="AL507" s="52">
        <v>280780</v>
      </c>
      <c r="AM507" s="6">
        <v>294816</v>
      </c>
      <c r="AN507" s="6">
        <v>309558</v>
      </c>
      <c r="AO507" s="6">
        <v>0</v>
      </c>
      <c r="AP507" s="6">
        <v>0</v>
      </c>
      <c r="AQ507" s="14">
        <v>0</v>
      </c>
      <c r="AR507" s="37" t="s">
        <v>2051</v>
      </c>
      <c r="AS507" s="133"/>
      <c r="AT507" s="34">
        <v>0</v>
      </c>
      <c r="AU507" s="34">
        <v>0</v>
      </c>
      <c r="AW507" s="137"/>
      <c r="BC507" s="34">
        <v>0</v>
      </c>
    </row>
    <row r="508" spans="1:55" s="16" customFormat="1" ht="63.75">
      <c r="A508" s="57" t="s">
        <v>252</v>
      </c>
      <c r="B508" s="25">
        <v>199502800</v>
      </c>
      <c r="C508" s="1" t="s">
        <v>1419</v>
      </c>
      <c r="D508" s="1" t="s">
        <v>506</v>
      </c>
      <c r="E508" s="60" t="s">
        <v>209</v>
      </c>
      <c r="F508" s="36" t="s">
        <v>1619</v>
      </c>
      <c r="G508" s="1" t="s">
        <v>629</v>
      </c>
      <c r="H508" s="1" t="s">
        <v>1851</v>
      </c>
      <c r="I508" s="1" t="s">
        <v>1013</v>
      </c>
      <c r="J508" s="6">
        <v>298000</v>
      </c>
      <c r="K508" s="6">
        <v>298000</v>
      </c>
      <c r="L508" s="6">
        <v>298000</v>
      </c>
      <c r="M508" s="1" t="s">
        <v>1618</v>
      </c>
      <c r="N508" s="6">
        <v>0</v>
      </c>
      <c r="O508" s="9">
        <v>222702</v>
      </c>
      <c r="P508" s="20">
        <v>2.3</v>
      </c>
      <c r="Q508" s="59" t="s">
        <v>1852</v>
      </c>
      <c r="R508" s="61">
        <v>222702</v>
      </c>
      <c r="S508" s="63"/>
      <c r="T508" s="52">
        <v>111395</v>
      </c>
      <c r="U508" s="6">
        <v>0</v>
      </c>
      <c r="V508" s="6">
        <v>0</v>
      </c>
      <c r="W508" s="6">
        <v>0</v>
      </c>
      <c r="X508" s="6">
        <v>0</v>
      </c>
      <c r="Y508" s="14">
        <v>0</v>
      </c>
      <c r="Z508" s="63"/>
      <c r="AA508" s="52">
        <v>111395</v>
      </c>
      <c r="AB508" s="9">
        <v>0</v>
      </c>
      <c r="AC508" s="91"/>
      <c r="AD508" s="52">
        <v>0</v>
      </c>
      <c r="AE508" s="6">
        <v>0</v>
      </c>
      <c r="AF508" s="6">
        <v>0</v>
      </c>
      <c r="AG508" s="6">
        <v>0</v>
      </c>
      <c r="AH508" s="64" t="s">
        <v>2597</v>
      </c>
      <c r="AI508" s="91"/>
      <c r="AJ508" s="24"/>
      <c r="AK508" s="91"/>
      <c r="AL508" s="52">
        <v>0</v>
      </c>
      <c r="AM508" s="6">
        <v>0</v>
      </c>
      <c r="AN508" s="6">
        <v>0</v>
      </c>
      <c r="AO508" s="6">
        <v>0</v>
      </c>
      <c r="AP508" s="6">
        <v>0</v>
      </c>
      <c r="AQ508" s="14">
        <v>0</v>
      </c>
      <c r="AR508" s="37"/>
      <c r="AS508" s="133"/>
      <c r="AT508" s="34">
        <v>0</v>
      </c>
      <c r="AU508" s="34">
        <v>0</v>
      </c>
      <c r="AW508" s="137"/>
      <c r="BC508" s="34">
        <v>0</v>
      </c>
    </row>
    <row r="509" spans="1:55" s="16" customFormat="1" ht="102">
      <c r="A509" s="57" t="s">
        <v>256</v>
      </c>
      <c r="B509" s="25">
        <v>199506425</v>
      </c>
      <c r="C509" s="1" t="s">
        <v>1905</v>
      </c>
      <c r="D509" s="1" t="s">
        <v>506</v>
      </c>
      <c r="E509" s="60" t="s">
        <v>209</v>
      </c>
      <c r="F509" s="36" t="s">
        <v>1861</v>
      </c>
      <c r="G509" s="1" t="s">
        <v>1690</v>
      </c>
      <c r="H509" s="1" t="s">
        <v>1615</v>
      </c>
      <c r="I509" s="1" t="s">
        <v>1580</v>
      </c>
      <c r="J509" s="6">
        <v>234101</v>
      </c>
      <c r="K509" s="6">
        <v>241404</v>
      </c>
      <c r="L509" s="6">
        <v>248877</v>
      </c>
      <c r="M509" s="1" t="s">
        <v>1844</v>
      </c>
      <c r="N509" s="6">
        <v>0</v>
      </c>
      <c r="O509" s="9">
        <v>186700</v>
      </c>
      <c r="P509" s="20">
        <v>2.1</v>
      </c>
      <c r="Q509" s="59" t="s">
        <v>1470</v>
      </c>
      <c r="R509" s="62">
        <v>186700</v>
      </c>
      <c r="S509" s="63"/>
      <c r="T509" s="52">
        <v>180000</v>
      </c>
      <c r="U509" s="6">
        <v>180000</v>
      </c>
      <c r="V509" s="6">
        <v>180000</v>
      </c>
      <c r="W509" s="6">
        <v>0</v>
      </c>
      <c r="X509" s="6">
        <v>0</v>
      </c>
      <c r="Y509" s="14">
        <v>0</v>
      </c>
      <c r="Z509" s="63"/>
      <c r="AA509" s="53">
        <v>186700</v>
      </c>
      <c r="AB509" s="9">
        <v>0</v>
      </c>
      <c r="AC509" s="91"/>
      <c r="AD509" s="53">
        <v>186700</v>
      </c>
      <c r="AE509" s="18">
        <v>186700</v>
      </c>
      <c r="AF509" s="6">
        <v>0</v>
      </c>
      <c r="AG509" s="6">
        <v>0</v>
      </c>
      <c r="AH509" s="64" t="s">
        <v>2600</v>
      </c>
      <c r="AI509" s="91"/>
      <c r="AJ509" s="24" t="s">
        <v>2422</v>
      </c>
      <c r="AK509" s="91"/>
      <c r="AL509" s="52">
        <v>183333</v>
      </c>
      <c r="AM509" s="6">
        <v>183333</v>
      </c>
      <c r="AN509" s="6">
        <v>183333</v>
      </c>
      <c r="AO509" s="6">
        <v>0</v>
      </c>
      <c r="AP509" s="6">
        <v>0</v>
      </c>
      <c r="AQ509" s="14">
        <v>0</v>
      </c>
      <c r="AR509" s="37" t="s">
        <v>1524</v>
      </c>
      <c r="AS509" s="133"/>
      <c r="AT509" s="34">
        <v>0</v>
      </c>
      <c r="AU509" s="34">
        <v>0</v>
      </c>
      <c r="AW509" s="137"/>
      <c r="BC509" s="34">
        <v>0</v>
      </c>
    </row>
    <row r="510" spans="1:55" s="16" customFormat="1" ht="38.25">
      <c r="A510" s="57" t="s">
        <v>251</v>
      </c>
      <c r="B510" s="25">
        <v>200001900</v>
      </c>
      <c r="C510" s="1" t="s">
        <v>1443</v>
      </c>
      <c r="D510" s="1" t="s">
        <v>506</v>
      </c>
      <c r="E510" s="60" t="s">
        <v>209</v>
      </c>
      <c r="F510" s="36" t="s">
        <v>74</v>
      </c>
      <c r="G510" s="1" t="s">
        <v>769</v>
      </c>
      <c r="H510" s="1" t="s">
        <v>1615</v>
      </c>
      <c r="I510" s="1" t="s">
        <v>1095</v>
      </c>
      <c r="J510" s="6">
        <v>125000</v>
      </c>
      <c r="K510" s="6">
        <v>102000</v>
      </c>
      <c r="L510" s="6">
        <v>58000</v>
      </c>
      <c r="M510" s="1" t="s">
        <v>2324</v>
      </c>
      <c r="N510" s="6">
        <v>0</v>
      </c>
      <c r="O510" s="9">
        <v>126500</v>
      </c>
      <c r="P510" s="20">
        <v>1</v>
      </c>
      <c r="Q510" s="59" t="s">
        <v>1096</v>
      </c>
      <c r="R510" s="61">
        <v>126500</v>
      </c>
      <c r="S510" s="63"/>
      <c r="T510" s="52">
        <v>125000</v>
      </c>
      <c r="U510" s="6">
        <v>102000</v>
      </c>
      <c r="V510" s="6">
        <v>58000</v>
      </c>
      <c r="W510" s="6">
        <v>0</v>
      </c>
      <c r="X510" s="6">
        <v>0</v>
      </c>
      <c r="Y510" s="14">
        <v>0</v>
      </c>
      <c r="Z510" s="63"/>
      <c r="AA510" s="52">
        <v>125000</v>
      </c>
      <c r="AB510" s="9">
        <v>0</v>
      </c>
      <c r="AC510" s="91"/>
      <c r="AD510" s="52">
        <v>102000</v>
      </c>
      <c r="AE510" s="6">
        <v>58000</v>
      </c>
      <c r="AF510" s="6">
        <v>0</v>
      </c>
      <c r="AG510" s="6">
        <v>0</v>
      </c>
      <c r="AH510" s="64" t="s">
        <v>739</v>
      </c>
      <c r="AI510" s="91"/>
      <c r="AJ510" s="24"/>
      <c r="AK510" s="91"/>
      <c r="AL510" s="52">
        <v>125000</v>
      </c>
      <c r="AM510" s="6">
        <v>102000</v>
      </c>
      <c r="AN510" s="6">
        <v>58000</v>
      </c>
      <c r="AO510" s="6">
        <v>0</v>
      </c>
      <c r="AP510" s="6">
        <v>0</v>
      </c>
      <c r="AQ510" s="14">
        <v>0</v>
      </c>
      <c r="AR510" s="37"/>
      <c r="AS510" s="133"/>
      <c r="AT510" s="34">
        <v>0</v>
      </c>
      <c r="AU510" s="34">
        <v>0</v>
      </c>
      <c r="AW510" s="137"/>
      <c r="BC510" s="34">
        <v>0</v>
      </c>
    </row>
    <row r="511" spans="1:55" s="16" customFormat="1" ht="51">
      <c r="A511" s="57" t="s">
        <v>253</v>
      </c>
      <c r="B511" s="25">
        <v>200102700</v>
      </c>
      <c r="C511" s="1" t="s">
        <v>2527</v>
      </c>
      <c r="D511" s="1" t="s">
        <v>506</v>
      </c>
      <c r="E511" s="60" t="s">
        <v>1487</v>
      </c>
      <c r="F511" s="36" t="s">
        <v>1487</v>
      </c>
      <c r="G511" s="1" t="s">
        <v>1381</v>
      </c>
      <c r="H511" s="1" t="s">
        <v>62</v>
      </c>
      <c r="I511" s="1" t="s">
        <v>1616</v>
      </c>
      <c r="J511" s="6">
        <v>194387</v>
      </c>
      <c r="K511" s="6">
        <v>175260</v>
      </c>
      <c r="L511" s="6">
        <v>175260</v>
      </c>
      <c r="M511" s="1" t="s">
        <v>2324</v>
      </c>
      <c r="N511" s="6">
        <v>0</v>
      </c>
      <c r="O511" s="9">
        <v>89000</v>
      </c>
      <c r="P511" s="20">
        <v>2.3</v>
      </c>
      <c r="Q511" s="59" t="s">
        <v>1353</v>
      </c>
      <c r="R511" s="61">
        <v>89000</v>
      </c>
      <c r="S511" s="63"/>
      <c r="T511" s="52">
        <v>89000</v>
      </c>
      <c r="U511" s="6">
        <v>89000</v>
      </c>
      <c r="V511" s="6">
        <v>89000</v>
      </c>
      <c r="W511" s="6">
        <v>0</v>
      </c>
      <c r="X511" s="6">
        <v>0</v>
      </c>
      <c r="Y511" s="14">
        <v>0</v>
      </c>
      <c r="Z511" s="63"/>
      <c r="AA511" s="52">
        <v>89000</v>
      </c>
      <c r="AB511" s="9">
        <v>0</v>
      </c>
      <c r="AC511" s="91"/>
      <c r="AD511" s="52">
        <v>89000</v>
      </c>
      <c r="AE511" s="6">
        <v>89000</v>
      </c>
      <c r="AF511" s="6">
        <v>0</v>
      </c>
      <c r="AG511" s="6">
        <v>0</v>
      </c>
      <c r="AH511" s="64" t="s">
        <v>743</v>
      </c>
      <c r="AI511" s="91"/>
      <c r="AJ511" s="24"/>
      <c r="AK511" s="91"/>
      <c r="AL511" s="52">
        <v>0</v>
      </c>
      <c r="AM511" s="6">
        <v>0</v>
      </c>
      <c r="AN511" s="6">
        <v>0</v>
      </c>
      <c r="AO511" s="6">
        <v>0</v>
      </c>
      <c r="AP511" s="6">
        <v>0</v>
      </c>
      <c r="AQ511" s="14">
        <v>0</v>
      </c>
      <c r="AR511" s="37"/>
      <c r="AS511" s="133"/>
      <c r="AT511" s="34">
        <v>0</v>
      </c>
      <c r="AU511" s="34">
        <v>0</v>
      </c>
      <c r="AW511" s="137"/>
      <c r="BC511" s="34">
        <v>0</v>
      </c>
    </row>
    <row r="512" spans="1:55" s="16" customFormat="1" ht="51">
      <c r="A512" s="57" t="s">
        <v>251</v>
      </c>
      <c r="B512" s="25">
        <v>200102900</v>
      </c>
      <c r="C512" s="1" t="s">
        <v>1445</v>
      </c>
      <c r="D512" s="1" t="s">
        <v>506</v>
      </c>
      <c r="E512" s="60" t="s">
        <v>212</v>
      </c>
      <c r="F512" s="36" t="s">
        <v>1784</v>
      </c>
      <c r="G512" s="1" t="s">
        <v>1380</v>
      </c>
      <c r="H512" s="1" t="s">
        <v>1620</v>
      </c>
      <c r="I512" s="1" t="s">
        <v>1590</v>
      </c>
      <c r="J512" s="6">
        <v>121190</v>
      </c>
      <c r="K512" s="6">
        <v>127254</v>
      </c>
      <c r="L512" s="6">
        <v>133623</v>
      </c>
      <c r="M512" s="1" t="s">
        <v>1623</v>
      </c>
      <c r="N512" s="6">
        <v>0</v>
      </c>
      <c r="O512" s="9">
        <v>80375</v>
      </c>
      <c r="P512" s="20">
        <v>2.1</v>
      </c>
      <c r="Q512" s="59" t="s">
        <v>1093</v>
      </c>
      <c r="R512" s="61">
        <v>80375</v>
      </c>
      <c r="S512" s="63"/>
      <c r="T512" s="52">
        <v>121190</v>
      </c>
      <c r="U512" s="6">
        <v>127254</v>
      </c>
      <c r="V512" s="6">
        <v>133623</v>
      </c>
      <c r="W512" s="6">
        <v>0</v>
      </c>
      <c r="X512" s="6">
        <v>0</v>
      </c>
      <c r="Y512" s="14">
        <v>0</v>
      </c>
      <c r="Z512" s="63"/>
      <c r="AA512" s="52">
        <v>121190</v>
      </c>
      <c r="AB512" s="9">
        <v>0</v>
      </c>
      <c r="AC512" s="91"/>
      <c r="AD512" s="52">
        <v>127254</v>
      </c>
      <c r="AE512" s="6">
        <v>133623</v>
      </c>
      <c r="AF512" s="6">
        <v>0</v>
      </c>
      <c r="AG512" s="6">
        <v>0</v>
      </c>
      <c r="AH512" s="64" t="s">
        <v>744</v>
      </c>
      <c r="AI512" s="91"/>
      <c r="AJ512" s="24"/>
      <c r="AK512" s="91"/>
      <c r="AL512" s="52">
        <v>121190</v>
      </c>
      <c r="AM512" s="6">
        <v>127254</v>
      </c>
      <c r="AN512" s="6">
        <v>133623</v>
      </c>
      <c r="AO512" s="6">
        <v>0</v>
      </c>
      <c r="AP512" s="6">
        <v>0</v>
      </c>
      <c r="AQ512" s="14">
        <v>0</v>
      </c>
      <c r="AR512" s="37" t="s">
        <v>2051</v>
      </c>
      <c r="AS512" s="133"/>
      <c r="AT512" s="34">
        <v>0</v>
      </c>
      <c r="AU512" s="34">
        <v>0</v>
      </c>
      <c r="AW512" s="137"/>
      <c r="BC512" s="34">
        <v>0</v>
      </c>
    </row>
    <row r="513" spans="1:55" s="16" customFormat="1" ht="76.5">
      <c r="A513" s="57" t="s">
        <v>254</v>
      </c>
      <c r="B513" s="25">
        <v>200306500</v>
      </c>
      <c r="C513" s="1" t="s">
        <v>197</v>
      </c>
      <c r="D513" s="1" t="s">
        <v>506</v>
      </c>
      <c r="E513" s="60" t="s">
        <v>1499</v>
      </c>
      <c r="F513" s="36" t="s">
        <v>1832</v>
      </c>
      <c r="G513" s="1" t="s">
        <v>417</v>
      </c>
      <c r="H513" s="1" t="s">
        <v>1615</v>
      </c>
      <c r="I513" s="1" t="s">
        <v>1616</v>
      </c>
      <c r="J513" s="6">
        <v>305000</v>
      </c>
      <c r="K513" s="6">
        <v>320249</v>
      </c>
      <c r="L513" s="6">
        <v>336261</v>
      </c>
      <c r="M513" s="1" t="s">
        <v>1834</v>
      </c>
      <c r="N513" s="40">
        <v>0</v>
      </c>
      <c r="O513" s="9">
        <v>305000</v>
      </c>
      <c r="P513" s="20">
        <v>2.3</v>
      </c>
      <c r="Q513" s="59" t="s">
        <v>1833</v>
      </c>
      <c r="R513" s="61">
        <v>305000</v>
      </c>
      <c r="S513" s="63"/>
      <c r="T513" s="52">
        <v>200000</v>
      </c>
      <c r="U513" s="6">
        <v>0</v>
      </c>
      <c r="V513" s="6">
        <v>0</v>
      </c>
      <c r="W513" s="6">
        <v>0</v>
      </c>
      <c r="X513" s="6">
        <v>0</v>
      </c>
      <c r="Y513" s="14">
        <v>0</v>
      </c>
      <c r="Z513" s="63"/>
      <c r="AA513" s="52">
        <v>200000</v>
      </c>
      <c r="AB513" s="9">
        <v>0</v>
      </c>
      <c r="AC513" s="91"/>
      <c r="AD513" s="52">
        <v>0</v>
      </c>
      <c r="AE513" s="6">
        <v>0</v>
      </c>
      <c r="AF513" s="6">
        <v>0</v>
      </c>
      <c r="AG513" s="6">
        <v>0</v>
      </c>
      <c r="AH513" s="64" t="s">
        <v>1566</v>
      </c>
      <c r="AI513" s="91"/>
      <c r="AJ513" s="24"/>
      <c r="AK513" s="91"/>
      <c r="AL513" s="52">
        <v>0</v>
      </c>
      <c r="AM513" s="6">
        <v>0</v>
      </c>
      <c r="AN513" s="6">
        <v>0</v>
      </c>
      <c r="AO513" s="6">
        <v>0</v>
      </c>
      <c r="AP513" s="6">
        <v>0</v>
      </c>
      <c r="AQ513" s="14">
        <v>0</v>
      </c>
      <c r="AR513" s="37"/>
      <c r="AS513" s="133"/>
      <c r="AT513" s="34">
        <v>0</v>
      </c>
      <c r="AU513" s="34">
        <v>0</v>
      </c>
      <c r="AW513" s="137"/>
      <c r="BC513" s="34">
        <v>0</v>
      </c>
    </row>
    <row r="514" spans="1:55" s="16" customFormat="1" ht="38.25">
      <c r="A514" s="57" t="s">
        <v>252</v>
      </c>
      <c r="B514" s="25">
        <v>200703400</v>
      </c>
      <c r="C514" s="1" t="s">
        <v>562</v>
      </c>
      <c r="D514" s="1" t="s">
        <v>506</v>
      </c>
      <c r="E514" s="60" t="s">
        <v>520</v>
      </c>
      <c r="F514" s="36" t="s">
        <v>48</v>
      </c>
      <c r="G514" s="1" t="s">
        <v>1650</v>
      </c>
      <c r="H514" s="1" t="s">
        <v>1615</v>
      </c>
      <c r="I514" s="1" t="s">
        <v>897</v>
      </c>
      <c r="J514" s="6">
        <v>316666</v>
      </c>
      <c r="K514" s="6">
        <v>300416</v>
      </c>
      <c r="L514" s="6">
        <v>309428</v>
      </c>
      <c r="M514" s="1" t="s">
        <v>2328</v>
      </c>
      <c r="N514" s="6">
        <v>0</v>
      </c>
      <c r="O514" s="9">
        <v>0</v>
      </c>
      <c r="P514" s="20">
        <v>2.3</v>
      </c>
      <c r="Q514" s="59" t="s">
        <v>1721</v>
      </c>
      <c r="R514" s="61">
        <v>0</v>
      </c>
      <c r="S514" s="63"/>
      <c r="T514" s="52">
        <v>308000</v>
      </c>
      <c r="U514" s="6">
        <v>308000</v>
      </c>
      <c r="V514" s="6">
        <v>308000</v>
      </c>
      <c r="W514" s="6">
        <v>0</v>
      </c>
      <c r="X514" s="6">
        <v>0</v>
      </c>
      <c r="Y514" s="14">
        <v>0</v>
      </c>
      <c r="Z514" s="63"/>
      <c r="AA514" s="52">
        <v>308000</v>
      </c>
      <c r="AB514" s="9">
        <v>0</v>
      </c>
      <c r="AC514" s="91"/>
      <c r="AD514" s="52">
        <v>308000</v>
      </c>
      <c r="AE514" s="6">
        <v>308000</v>
      </c>
      <c r="AF514" s="6">
        <v>0</v>
      </c>
      <c r="AG514" s="6">
        <v>0</v>
      </c>
      <c r="AH514" s="64" t="s">
        <v>697</v>
      </c>
      <c r="AI514" s="91"/>
      <c r="AJ514" s="24"/>
      <c r="AK514" s="91"/>
      <c r="AL514" s="52">
        <v>308000</v>
      </c>
      <c r="AM514" s="6">
        <v>308000</v>
      </c>
      <c r="AN514" s="6">
        <v>308000</v>
      </c>
      <c r="AO514" s="6">
        <v>0</v>
      </c>
      <c r="AP514" s="6">
        <v>0</v>
      </c>
      <c r="AQ514" s="14">
        <v>0</v>
      </c>
      <c r="AR514" s="37" t="s">
        <v>1722</v>
      </c>
      <c r="AS514" s="133"/>
      <c r="AT514" s="34">
        <v>0</v>
      </c>
      <c r="AU514" s="34">
        <v>0</v>
      </c>
      <c r="AW514" s="137"/>
      <c r="BC514" s="34">
        <v>0</v>
      </c>
    </row>
    <row r="515" spans="1:55" s="16" customFormat="1" ht="38.25">
      <c r="A515" s="57" t="s">
        <v>252</v>
      </c>
      <c r="B515" s="25">
        <v>200703600</v>
      </c>
      <c r="C515" s="1" t="s">
        <v>524</v>
      </c>
      <c r="D515" s="1" t="s">
        <v>506</v>
      </c>
      <c r="E515" s="60" t="s">
        <v>1499</v>
      </c>
      <c r="F515" s="36" t="s">
        <v>1797</v>
      </c>
      <c r="G515" s="1" t="s">
        <v>374</v>
      </c>
      <c r="H515" s="1" t="s">
        <v>1615</v>
      </c>
      <c r="I515" s="1" t="s">
        <v>897</v>
      </c>
      <c r="J515" s="6">
        <v>633000</v>
      </c>
      <c r="K515" s="6">
        <v>533000</v>
      </c>
      <c r="L515" s="6">
        <v>533000</v>
      </c>
      <c r="M515" s="1" t="s">
        <v>1618</v>
      </c>
      <c r="N515" s="6">
        <v>0</v>
      </c>
      <c r="O515" s="9">
        <v>0</v>
      </c>
      <c r="P515" s="20">
        <v>3</v>
      </c>
      <c r="Q515" s="59" t="s">
        <v>876</v>
      </c>
      <c r="R515" s="61">
        <v>0</v>
      </c>
      <c r="S515" s="63"/>
      <c r="T515" s="52">
        <v>0</v>
      </c>
      <c r="U515" s="6">
        <v>0</v>
      </c>
      <c r="V515" s="6">
        <v>0</v>
      </c>
      <c r="W515" s="6">
        <v>0</v>
      </c>
      <c r="X515" s="6">
        <v>0</v>
      </c>
      <c r="Y515" s="14">
        <v>0</v>
      </c>
      <c r="Z515" s="63"/>
      <c r="AA515" s="54">
        <v>0</v>
      </c>
      <c r="AB515" s="9">
        <v>0</v>
      </c>
      <c r="AC515" s="91"/>
      <c r="AD515" s="52">
        <v>0</v>
      </c>
      <c r="AE515" s="6">
        <v>0</v>
      </c>
      <c r="AF515" s="6">
        <v>0</v>
      </c>
      <c r="AG515" s="6">
        <v>0</v>
      </c>
      <c r="AH515" s="64" t="s">
        <v>742</v>
      </c>
      <c r="AI515" s="91"/>
      <c r="AJ515" s="24"/>
      <c r="AK515" s="91"/>
      <c r="AL515" s="52">
        <v>0</v>
      </c>
      <c r="AM515" s="6">
        <v>0</v>
      </c>
      <c r="AN515" s="6">
        <v>0</v>
      </c>
      <c r="AO515" s="6">
        <v>0</v>
      </c>
      <c r="AP515" s="6">
        <v>0</v>
      </c>
      <c r="AQ515" s="14">
        <v>0</v>
      </c>
      <c r="AR515" s="37"/>
      <c r="AS515" s="133"/>
      <c r="AT515" s="34">
        <v>0</v>
      </c>
      <c r="AU515" s="34">
        <v>0</v>
      </c>
      <c r="AW515" s="137"/>
      <c r="BC515" s="34">
        <v>0</v>
      </c>
    </row>
    <row r="516" spans="1:55" s="16" customFormat="1" ht="51">
      <c r="A516" s="57" t="s">
        <v>252</v>
      </c>
      <c r="B516" s="25">
        <v>200704000</v>
      </c>
      <c r="C516" s="1" t="s">
        <v>527</v>
      </c>
      <c r="D516" s="1" t="s">
        <v>506</v>
      </c>
      <c r="E516" s="60" t="s">
        <v>212</v>
      </c>
      <c r="F516" s="36" t="s">
        <v>1784</v>
      </c>
      <c r="G516" s="1" t="s">
        <v>375</v>
      </c>
      <c r="H516" s="1" t="s">
        <v>1620</v>
      </c>
      <c r="I516" s="1" t="s">
        <v>897</v>
      </c>
      <c r="J516" s="6">
        <v>450227</v>
      </c>
      <c r="K516" s="6">
        <v>450227</v>
      </c>
      <c r="L516" s="6">
        <v>450227</v>
      </c>
      <c r="M516" s="1" t="s">
        <v>2324</v>
      </c>
      <c r="N516" s="6">
        <v>0</v>
      </c>
      <c r="O516" s="9">
        <v>0</v>
      </c>
      <c r="P516" s="20">
        <v>1</v>
      </c>
      <c r="Q516" s="59" t="s">
        <v>880</v>
      </c>
      <c r="R516" s="61">
        <v>0</v>
      </c>
      <c r="S516" s="63"/>
      <c r="T516" s="52">
        <v>0</v>
      </c>
      <c r="U516" s="6">
        <v>0</v>
      </c>
      <c r="V516" s="6">
        <v>0</v>
      </c>
      <c r="W516" s="6">
        <v>0</v>
      </c>
      <c r="X516" s="6">
        <v>0</v>
      </c>
      <c r="Y516" s="14">
        <v>0</v>
      </c>
      <c r="Z516" s="63"/>
      <c r="AA516" s="54">
        <v>0</v>
      </c>
      <c r="AB516" s="9">
        <v>0</v>
      </c>
      <c r="AC516" s="91"/>
      <c r="AD516" s="52">
        <v>0</v>
      </c>
      <c r="AE516" s="6">
        <v>0</v>
      </c>
      <c r="AF516" s="6">
        <v>0</v>
      </c>
      <c r="AG516" s="6">
        <v>0</v>
      </c>
      <c r="AH516" s="64" t="s">
        <v>742</v>
      </c>
      <c r="AI516" s="91"/>
      <c r="AJ516" s="24"/>
      <c r="AK516" s="91"/>
      <c r="AL516" s="52">
        <v>0</v>
      </c>
      <c r="AM516" s="6">
        <v>0</v>
      </c>
      <c r="AN516" s="6">
        <v>0</v>
      </c>
      <c r="AO516" s="6">
        <v>0</v>
      </c>
      <c r="AP516" s="6">
        <v>0</v>
      </c>
      <c r="AQ516" s="14">
        <v>0</v>
      </c>
      <c r="AR516" s="37" t="s">
        <v>881</v>
      </c>
      <c r="AS516" s="133"/>
      <c r="AT516" s="34">
        <v>0</v>
      </c>
      <c r="AU516" s="34">
        <v>0</v>
      </c>
      <c r="AW516" s="137"/>
      <c r="BC516" s="34">
        <v>0</v>
      </c>
    </row>
    <row r="517" spans="1:55" s="16" customFormat="1" ht="38.25">
      <c r="A517" s="57" t="s">
        <v>252</v>
      </c>
      <c r="B517" s="25">
        <v>200704100</v>
      </c>
      <c r="C517" s="1" t="s">
        <v>528</v>
      </c>
      <c r="D517" s="1" t="s">
        <v>506</v>
      </c>
      <c r="E517" s="60" t="s">
        <v>212</v>
      </c>
      <c r="F517" s="36" t="s">
        <v>874</v>
      </c>
      <c r="G517" s="1" t="s">
        <v>1652</v>
      </c>
      <c r="H517" s="1" t="s">
        <v>1620</v>
      </c>
      <c r="I517" s="17" t="s">
        <v>1010</v>
      </c>
      <c r="J517" s="6">
        <v>73117</v>
      </c>
      <c r="K517" s="6">
        <v>159093</v>
      </c>
      <c r="L517" s="6">
        <v>20781</v>
      </c>
      <c r="M517" s="1" t="s">
        <v>2324</v>
      </c>
      <c r="N517" s="6">
        <v>0</v>
      </c>
      <c r="O517" s="9">
        <v>0</v>
      </c>
      <c r="P517" s="20">
        <v>1</v>
      </c>
      <c r="Q517" s="59" t="s">
        <v>1016</v>
      </c>
      <c r="R517" s="61">
        <v>0</v>
      </c>
      <c r="S517" s="63"/>
      <c r="T517" s="52">
        <v>58117</v>
      </c>
      <c r="U517" s="6">
        <v>153493</v>
      </c>
      <c r="V517" s="6">
        <v>16281</v>
      </c>
      <c r="W517" s="6">
        <v>0</v>
      </c>
      <c r="X517" s="6">
        <v>0</v>
      </c>
      <c r="Y517" s="14">
        <v>0</v>
      </c>
      <c r="Z517" s="63"/>
      <c r="AA517" s="52">
        <v>58117</v>
      </c>
      <c r="AB517" s="9">
        <v>0</v>
      </c>
      <c r="AC517" s="91"/>
      <c r="AD517" s="52">
        <v>153493</v>
      </c>
      <c r="AE517" s="6">
        <v>16281</v>
      </c>
      <c r="AF517" s="6">
        <v>0</v>
      </c>
      <c r="AG517" s="6">
        <v>0</v>
      </c>
      <c r="AH517" s="64" t="s">
        <v>1574</v>
      </c>
      <c r="AI517" s="91"/>
      <c r="AJ517" s="24"/>
      <c r="AK517" s="91"/>
      <c r="AL517" s="52">
        <v>58117</v>
      </c>
      <c r="AM517" s="6">
        <v>153493</v>
      </c>
      <c r="AN517" s="6">
        <v>16281</v>
      </c>
      <c r="AO517" s="6">
        <v>0</v>
      </c>
      <c r="AP517" s="6">
        <v>0</v>
      </c>
      <c r="AQ517" s="14">
        <v>0</v>
      </c>
      <c r="AR517" s="37"/>
      <c r="AS517" s="133"/>
      <c r="AT517" s="34">
        <v>0</v>
      </c>
      <c r="AU517" s="34">
        <v>0</v>
      </c>
      <c r="AW517" s="137"/>
      <c r="BC517" s="34">
        <v>0</v>
      </c>
    </row>
    <row r="518" spans="1:55" s="16" customFormat="1" ht="38.25">
      <c r="A518" s="57" t="s">
        <v>252</v>
      </c>
      <c r="B518" s="25">
        <v>200704500</v>
      </c>
      <c r="C518" s="1" t="s">
        <v>535</v>
      </c>
      <c r="D518" s="1" t="s">
        <v>506</v>
      </c>
      <c r="E518" s="60" t="s">
        <v>520</v>
      </c>
      <c r="F518" s="36" t="s">
        <v>48</v>
      </c>
      <c r="G518" s="1" t="s">
        <v>943</v>
      </c>
      <c r="H518" s="1" t="s">
        <v>1615</v>
      </c>
      <c r="I518" s="1" t="s">
        <v>897</v>
      </c>
      <c r="J518" s="6">
        <v>739765</v>
      </c>
      <c r="K518" s="6">
        <v>120432</v>
      </c>
      <c r="L518" s="6">
        <v>58488</v>
      </c>
      <c r="M518" s="1" t="s">
        <v>2328</v>
      </c>
      <c r="N518" s="6">
        <v>0</v>
      </c>
      <c r="O518" s="9">
        <v>0</v>
      </c>
      <c r="P518" s="20">
        <v>2.2</v>
      </c>
      <c r="Q518" s="59" t="s">
        <v>49</v>
      </c>
      <c r="R518" s="61">
        <v>0</v>
      </c>
      <c r="S518" s="63"/>
      <c r="T518" s="52">
        <v>0</v>
      </c>
      <c r="U518" s="6">
        <v>0</v>
      </c>
      <c r="V518" s="6">
        <v>0</v>
      </c>
      <c r="W518" s="6">
        <v>0</v>
      </c>
      <c r="X518" s="6">
        <v>0</v>
      </c>
      <c r="Y518" s="14">
        <v>0</v>
      </c>
      <c r="Z518" s="63"/>
      <c r="AA518" s="54">
        <v>0</v>
      </c>
      <c r="AB518" s="9">
        <v>0</v>
      </c>
      <c r="AC518" s="91"/>
      <c r="AD518" s="52">
        <v>0</v>
      </c>
      <c r="AE518" s="6">
        <v>0</v>
      </c>
      <c r="AF518" s="6">
        <v>0</v>
      </c>
      <c r="AG518" s="6">
        <v>0</v>
      </c>
      <c r="AH518" s="64" t="s">
        <v>742</v>
      </c>
      <c r="AI518" s="91"/>
      <c r="AJ518" s="24"/>
      <c r="AK518" s="91"/>
      <c r="AL518" s="52">
        <v>0</v>
      </c>
      <c r="AM518" s="6">
        <v>0</v>
      </c>
      <c r="AN518" s="6">
        <v>0</v>
      </c>
      <c r="AO518" s="6">
        <v>0</v>
      </c>
      <c r="AP518" s="6">
        <v>0</v>
      </c>
      <c r="AQ518" s="14">
        <v>0</v>
      </c>
      <c r="AR518" s="37"/>
      <c r="AS518" s="133"/>
      <c r="AT518" s="34">
        <v>0</v>
      </c>
      <c r="AU518" s="34">
        <v>0</v>
      </c>
      <c r="AW518" s="137"/>
      <c r="BC518" s="34">
        <v>0</v>
      </c>
    </row>
    <row r="519" spans="1:55" s="16" customFormat="1" ht="38.25">
      <c r="A519" s="57" t="s">
        <v>254</v>
      </c>
      <c r="B519" s="25">
        <v>200705200</v>
      </c>
      <c r="C519" s="1" t="s">
        <v>305</v>
      </c>
      <c r="D519" s="1" t="s">
        <v>506</v>
      </c>
      <c r="E519" s="60" t="s">
        <v>1487</v>
      </c>
      <c r="F519" s="36" t="s">
        <v>1487</v>
      </c>
      <c r="G519" s="1" t="s">
        <v>222</v>
      </c>
      <c r="H519" s="1" t="s">
        <v>1615</v>
      </c>
      <c r="I519" s="1" t="s">
        <v>897</v>
      </c>
      <c r="J519" s="6">
        <v>246972</v>
      </c>
      <c r="K519" s="6">
        <v>259320</v>
      </c>
      <c r="L519" s="6">
        <v>272286</v>
      </c>
      <c r="M519" s="1" t="s">
        <v>1618</v>
      </c>
      <c r="N519" s="40">
        <v>0</v>
      </c>
      <c r="O519" s="47">
        <v>0</v>
      </c>
      <c r="P519" s="20">
        <v>1</v>
      </c>
      <c r="Q519" s="59" t="s">
        <v>2285</v>
      </c>
      <c r="R519" s="61">
        <v>0</v>
      </c>
      <c r="S519" s="63"/>
      <c r="T519" s="52">
        <v>0</v>
      </c>
      <c r="U519" s="6">
        <v>0</v>
      </c>
      <c r="V519" s="6">
        <v>0</v>
      </c>
      <c r="W519" s="6">
        <v>0</v>
      </c>
      <c r="X519" s="6">
        <v>0</v>
      </c>
      <c r="Y519" s="14">
        <v>0</v>
      </c>
      <c r="Z519" s="63"/>
      <c r="AA519" s="54">
        <v>0</v>
      </c>
      <c r="AB519" s="9">
        <v>0</v>
      </c>
      <c r="AC519" s="91"/>
      <c r="AD519" s="52">
        <v>0</v>
      </c>
      <c r="AE519" s="6">
        <v>0</v>
      </c>
      <c r="AF519" s="6">
        <v>0</v>
      </c>
      <c r="AG519" s="6">
        <v>0</v>
      </c>
      <c r="AH519" s="64" t="s">
        <v>742</v>
      </c>
      <c r="AI519" s="91"/>
      <c r="AJ519" s="24"/>
      <c r="AK519" s="91"/>
      <c r="AL519" s="52">
        <v>0</v>
      </c>
      <c r="AM519" s="6">
        <v>0</v>
      </c>
      <c r="AN519" s="6">
        <v>0</v>
      </c>
      <c r="AO519" s="6">
        <v>0</v>
      </c>
      <c r="AP519" s="6">
        <v>0</v>
      </c>
      <c r="AQ519" s="14">
        <v>0</v>
      </c>
      <c r="AR519" s="37"/>
      <c r="AS519" s="133"/>
      <c r="AT519" s="34">
        <v>0</v>
      </c>
      <c r="AU519" s="34">
        <v>0</v>
      </c>
      <c r="AW519" s="137"/>
      <c r="BC519" s="34">
        <v>0</v>
      </c>
    </row>
    <row r="520" spans="1:55" s="16" customFormat="1" ht="89.25">
      <c r="A520" s="57" t="s">
        <v>254</v>
      </c>
      <c r="B520" s="25">
        <v>200705900</v>
      </c>
      <c r="C520" s="1" t="s">
        <v>306</v>
      </c>
      <c r="D520" s="1" t="s">
        <v>506</v>
      </c>
      <c r="E520" s="60" t="s">
        <v>540</v>
      </c>
      <c r="F520" s="36" t="s">
        <v>1861</v>
      </c>
      <c r="G520" s="1" t="s">
        <v>227</v>
      </c>
      <c r="H520" s="1" t="s">
        <v>1615</v>
      </c>
      <c r="I520" s="1" t="s">
        <v>897</v>
      </c>
      <c r="J520" s="6">
        <v>373544</v>
      </c>
      <c r="K520" s="6">
        <v>367132</v>
      </c>
      <c r="L520" s="6">
        <v>364075</v>
      </c>
      <c r="M520" s="1" t="s">
        <v>1618</v>
      </c>
      <c r="N520" s="40">
        <v>0</v>
      </c>
      <c r="O520" s="47">
        <v>0</v>
      </c>
      <c r="P520" s="20">
        <v>3</v>
      </c>
      <c r="Q520" s="59" t="s">
        <v>2286</v>
      </c>
      <c r="R520" s="61">
        <v>0</v>
      </c>
      <c r="S520" s="63"/>
      <c r="T520" s="52">
        <v>0</v>
      </c>
      <c r="U520" s="6">
        <v>0</v>
      </c>
      <c r="V520" s="6">
        <v>0</v>
      </c>
      <c r="W520" s="6">
        <v>0</v>
      </c>
      <c r="X520" s="6">
        <v>0</v>
      </c>
      <c r="Y520" s="14">
        <v>0</v>
      </c>
      <c r="Z520" s="63"/>
      <c r="AA520" s="54">
        <v>0</v>
      </c>
      <c r="AB520" s="9">
        <v>0</v>
      </c>
      <c r="AC520" s="91"/>
      <c r="AD520" s="52">
        <v>0</v>
      </c>
      <c r="AE520" s="6">
        <v>0</v>
      </c>
      <c r="AF520" s="6">
        <v>0</v>
      </c>
      <c r="AG520" s="6">
        <v>0</v>
      </c>
      <c r="AH520" s="64" t="s">
        <v>2253</v>
      </c>
      <c r="AI520" s="91"/>
      <c r="AJ520" s="24"/>
      <c r="AK520" s="91"/>
      <c r="AL520" s="52">
        <v>0</v>
      </c>
      <c r="AM520" s="6">
        <v>0</v>
      </c>
      <c r="AN520" s="6">
        <v>0</v>
      </c>
      <c r="AO520" s="6">
        <v>0</v>
      </c>
      <c r="AP520" s="6">
        <v>0</v>
      </c>
      <c r="AQ520" s="14">
        <v>0</v>
      </c>
      <c r="AR520" s="37"/>
      <c r="AS520" s="133"/>
      <c r="AT520" s="34">
        <v>0</v>
      </c>
      <c r="AU520" s="34">
        <v>0</v>
      </c>
      <c r="AW520" s="137"/>
      <c r="BC520" s="34">
        <v>0</v>
      </c>
    </row>
    <row r="521" spans="1:55" s="16" customFormat="1" ht="63.75">
      <c r="A521" s="57" t="s">
        <v>252</v>
      </c>
      <c r="B521" s="25">
        <v>200707000</v>
      </c>
      <c r="C521" s="1" t="s">
        <v>1926</v>
      </c>
      <c r="D521" s="1" t="s">
        <v>506</v>
      </c>
      <c r="E521" s="60" t="s">
        <v>209</v>
      </c>
      <c r="F521" s="36" t="s">
        <v>1861</v>
      </c>
      <c r="G521" s="1" t="s">
        <v>333</v>
      </c>
      <c r="H521" s="1" t="s">
        <v>1620</v>
      </c>
      <c r="I521" s="1" t="s">
        <v>897</v>
      </c>
      <c r="J521" s="6">
        <v>0</v>
      </c>
      <c r="K521" s="6">
        <v>0</v>
      </c>
      <c r="L521" s="6">
        <v>1930000</v>
      </c>
      <c r="M521" s="1" t="s">
        <v>1844</v>
      </c>
      <c r="N521" s="6">
        <v>0</v>
      </c>
      <c r="O521" s="9">
        <v>0</v>
      </c>
      <c r="P521" s="20">
        <v>2.2</v>
      </c>
      <c r="Q521" s="59" t="s">
        <v>60</v>
      </c>
      <c r="R521" s="61">
        <v>0</v>
      </c>
      <c r="S521" s="63"/>
      <c r="T521" s="52">
        <v>0</v>
      </c>
      <c r="U521" s="6">
        <v>0</v>
      </c>
      <c r="V521" s="6">
        <v>0</v>
      </c>
      <c r="W521" s="6">
        <v>0</v>
      </c>
      <c r="X521" s="6">
        <v>0</v>
      </c>
      <c r="Y521" s="14">
        <v>0</v>
      </c>
      <c r="Z521" s="63"/>
      <c r="AA521" s="54">
        <v>0</v>
      </c>
      <c r="AB521" s="9">
        <v>0</v>
      </c>
      <c r="AC521" s="91"/>
      <c r="AD521" s="52">
        <v>0</v>
      </c>
      <c r="AE521" s="6">
        <v>0</v>
      </c>
      <c r="AF521" s="6">
        <v>0</v>
      </c>
      <c r="AG521" s="6">
        <v>0</v>
      </c>
      <c r="AH521" s="64" t="s">
        <v>742</v>
      </c>
      <c r="AI521" s="91"/>
      <c r="AJ521" s="24"/>
      <c r="AK521" s="91"/>
      <c r="AL521" s="52">
        <v>0</v>
      </c>
      <c r="AM521" s="6">
        <v>0</v>
      </c>
      <c r="AN521" s="6">
        <v>0</v>
      </c>
      <c r="AO521" s="6">
        <v>0</v>
      </c>
      <c r="AP521" s="6">
        <v>0</v>
      </c>
      <c r="AQ521" s="14">
        <v>0</v>
      </c>
      <c r="AR521" s="37"/>
      <c r="AS521" s="133"/>
      <c r="AT521" s="34">
        <v>0</v>
      </c>
      <c r="AU521" s="34">
        <v>0</v>
      </c>
      <c r="AW521" s="137"/>
      <c r="BC521" s="34">
        <v>0</v>
      </c>
    </row>
    <row r="522" spans="1:55" s="16" customFormat="1" ht="76.5">
      <c r="A522" s="57" t="s">
        <v>254</v>
      </c>
      <c r="B522" s="25">
        <v>200707800</v>
      </c>
      <c r="C522" s="1" t="s">
        <v>1304</v>
      </c>
      <c r="D522" s="1" t="s">
        <v>506</v>
      </c>
      <c r="E522" s="60" t="s">
        <v>540</v>
      </c>
      <c r="F522" s="36" t="s">
        <v>1842</v>
      </c>
      <c r="G522" s="1" t="s">
        <v>336</v>
      </c>
      <c r="H522" s="1" t="s">
        <v>1620</v>
      </c>
      <c r="I522" s="1" t="s">
        <v>897</v>
      </c>
      <c r="J522" s="6">
        <v>30500</v>
      </c>
      <c r="K522" s="6">
        <v>8200</v>
      </c>
      <c r="L522" s="6">
        <v>0</v>
      </c>
      <c r="M522" s="1" t="s">
        <v>2328</v>
      </c>
      <c r="N522" s="40">
        <v>0</v>
      </c>
      <c r="O522" s="47">
        <v>0</v>
      </c>
      <c r="P522" s="20">
        <v>3</v>
      </c>
      <c r="Q522" s="59" t="s">
        <v>2291</v>
      </c>
      <c r="R522" s="61">
        <v>0</v>
      </c>
      <c r="S522" s="63"/>
      <c r="T522" s="52">
        <v>0</v>
      </c>
      <c r="U522" s="6">
        <v>0</v>
      </c>
      <c r="V522" s="6">
        <v>0</v>
      </c>
      <c r="W522" s="6">
        <v>0</v>
      </c>
      <c r="X522" s="6">
        <v>0</v>
      </c>
      <c r="Y522" s="14">
        <v>0</v>
      </c>
      <c r="Z522" s="63"/>
      <c r="AA522" s="54">
        <v>0</v>
      </c>
      <c r="AB522" s="9">
        <v>0</v>
      </c>
      <c r="AC522" s="91"/>
      <c r="AD522" s="52">
        <v>0</v>
      </c>
      <c r="AE522" s="6">
        <v>0</v>
      </c>
      <c r="AF522" s="6">
        <v>0</v>
      </c>
      <c r="AG522" s="6">
        <v>0</v>
      </c>
      <c r="AH522" s="64" t="s">
        <v>2257</v>
      </c>
      <c r="AI522" s="91"/>
      <c r="AJ522" s="24"/>
      <c r="AK522" s="91"/>
      <c r="AL522" s="52">
        <v>0</v>
      </c>
      <c r="AM522" s="6">
        <v>0</v>
      </c>
      <c r="AN522" s="6">
        <v>0</v>
      </c>
      <c r="AO522" s="6">
        <v>0</v>
      </c>
      <c r="AP522" s="6">
        <v>0</v>
      </c>
      <c r="AQ522" s="14">
        <v>0</v>
      </c>
      <c r="AR522" s="37"/>
      <c r="AS522" s="133"/>
      <c r="AT522" s="34">
        <v>0</v>
      </c>
      <c r="AU522" s="34">
        <v>0</v>
      </c>
      <c r="AW522" s="137"/>
      <c r="BC522" s="34">
        <v>0</v>
      </c>
    </row>
    <row r="523" spans="1:55" s="16" customFormat="1" ht="76.5">
      <c r="A523" s="57" t="s">
        <v>253</v>
      </c>
      <c r="B523" s="25">
        <v>200708400</v>
      </c>
      <c r="C523" s="1" t="s">
        <v>453</v>
      </c>
      <c r="D523" s="1" t="s">
        <v>506</v>
      </c>
      <c r="E523" s="60" t="s">
        <v>520</v>
      </c>
      <c r="F523" s="36" t="s">
        <v>48</v>
      </c>
      <c r="G523" s="1" t="s">
        <v>927</v>
      </c>
      <c r="H523" s="1" t="s">
        <v>62</v>
      </c>
      <c r="I523" s="1" t="s">
        <v>897</v>
      </c>
      <c r="J523" s="6">
        <v>44400</v>
      </c>
      <c r="K523" s="6">
        <v>1776700</v>
      </c>
      <c r="L523" s="6">
        <v>42400</v>
      </c>
      <c r="M523" s="1" t="s">
        <v>2324</v>
      </c>
      <c r="N523" s="6">
        <v>0</v>
      </c>
      <c r="O523" s="9">
        <v>0</v>
      </c>
      <c r="P523" s="20">
        <v>1</v>
      </c>
      <c r="Q523" s="59" t="s">
        <v>63</v>
      </c>
      <c r="R523" s="61">
        <v>0</v>
      </c>
      <c r="S523" s="63"/>
      <c r="T523" s="52">
        <v>0</v>
      </c>
      <c r="U523" s="6">
        <v>0</v>
      </c>
      <c r="V523" s="6">
        <v>0</v>
      </c>
      <c r="W523" s="6">
        <v>0</v>
      </c>
      <c r="X523" s="6">
        <v>0</v>
      </c>
      <c r="Y523" s="14">
        <v>0</v>
      </c>
      <c r="Z523" s="63"/>
      <c r="AA523" s="54">
        <v>0</v>
      </c>
      <c r="AB523" s="9">
        <v>0</v>
      </c>
      <c r="AC523" s="91"/>
      <c r="AD523" s="52">
        <v>0</v>
      </c>
      <c r="AE523" s="6">
        <v>0</v>
      </c>
      <c r="AF523" s="6">
        <v>0</v>
      </c>
      <c r="AG523" s="6">
        <v>0</v>
      </c>
      <c r="AH523" s="64" t="s">
        <v>742</v>
      </c>
      <c r="AI523" s="91"/>
      <c r="AJ523" s="24"/>
      <c r="AK523" s="91"/>
      <c r="AL523" s="52">
        <v>0</v>
      </c>
      <c r="AM523" s="6">
        <v>0</v>
      </c>
      <c r="AN523" s="6">
        <v>0</v>
      </c>
      <c r="AO523" s="6">
        <v>0</v>
      </c>
      <c r="AP523" s="6">
        <v>0</v>
      </c>
      <c r="AQ523" s="14">
        <v>0</v>
      </c>
      <c r="AR523" s="37"/>
      <c r="AS523" s="133"/>
      <c r="AT523" s="34">
        <v>0</v>
      </c>
      <c r="AU523" s="34">
        <v>0</v>
      </c>
      <c r="AW523" s="137"/>
      <c r="BC523" s="34">
        <v>0</v>
      </c>
    </row>
    <row r="524" spans="1:55" s="16" customFormat="1" ht="76.5">
      <c r="A524" s="57" t="s">
        <v>254</v>
      </c>
      <c r="B524" s="25">
        <v>200709100</v>
      </c>
      <c r="C524" s="1" t="s">
        <v>860</v>
      </c>
      <c r="D524" s="1" t="s">
        <v>506</v>
      </c>
      <c r="E524" s="60" t="s">
        <v>540</v>
      </c>
      <c r="F524" s="36" t="s">
        <v>2294</v>
      </c>
      <c r="G524" s="1" t="s">
        <v>930</v>
      </c>
      <c r="H524" s="1" t="s">
        <v>1615</v>
      </c>
      <c r="I524" s="1" t="s">
        <v>897</v>
      </c>
      <c r="J524" s="6">
        <v>489210</v>
      </c>
      <c r="K524" s="6">
        <v>433814</v>
      </c>
      <c r="L524" s="6">
        <v>447380</v>
      </c>
      <c r="M524" s="1" t="s">
        <v>1623</v>
      </c>
      <c r="N524" s="40">
        <v>0</v>
      </c>
      <c r="O524" s="47">
        <v>0</v>
      </c>
      <c r="P524" s="20">
        <v>2.3</v>
      </c>
      <c r="Q524" s="59" t="s">
        <v>2295</v>
      </c>
      <c r="R524" s="61">
        <v>0</v>
      </c>
      <c r="S524" s="63"/>
      <c r="T524" s="52">
        <v>0</v>
      </c>
      <c r="U524" s="6">
        <v>0</v>
      </c>
      <c r="V524" s="6">
        <v>0</v>
      </c>
      <c r="W524" s="6">
        <v>0</v>
      </c>
      <c r="X524" s="6">
        <v>0</v>
      </c>
      <c r="Y524" s="14">
        <v>0</v>
      </c>
      <c r="Z524" s="63"/>
      <c r="AA524" s="54">
        <v>0</v>
      </c>
      <c r="AB524" s="9">
        <v>0</v>
      </c>
      <c r="AC524" s="91"/>
      <c r="AD524" s="52">
        <v>0</v>
      </c>
      <c r="AE524" s="6">
        <v>0</v>
      </c>
      <c r="AF524" s="6">
        <v>0</v>
      </c>
      <c r="AG524" s="6">
        <v>0</v>
      </c>
      <c r="AH524" s="64" t="s">
        <v>742</v>
      </c>
      <c r="AI524" s="91"/>
      <c r="AJ524" s="24"/>
      <c r="AK524" s="91"/>
      <c r="AL524" s="52">
        <v>0</v>
      </c>
      <c r="AM524" s="6">
        <v>0</v>
      </c>
      <c r="AN524" s="6">
        <v>0</v>
      </c>
      <c r="AO524" s="6">
        <v>0</v>
      </c>
      <c r="AP524" s="6">
        <v>0</v>
      </c>
      <c r="AQ524" s="14">
        <v>0</v>
      </c>
      <c r="AR524" s="37"/>
      <c r="AS524" s="133"/>
      <c r="AT524" s="34">
        <v>0</v>
      </c>
      <c r="AU524" s="34">
        <v>0</v>
      </c>
      <c r="AW524" s="137"/>
      <c r="BC524" s="34">
        <v>0</v>
      </c>
    </row>
    <row r="525" spans="1:55" s="16" customFormat="1" ht="38.25">
      <c r="A525" s="57" t="s">
        <v>252</v>
      </c>
      <c r="B525" s="25">
        <v>200710300</v>
      </c>
      <c r="C525" s="1" t="s">
        <v>96</v>
      </c>
      <c r="D525" s="1" t="s">
        <v>506</v>
      </c>
      <c r="E525" s="60" t="s">
        <v>520</v>
      </c>
      <c r="F525" s="36" t="s">
        <v>48</v>
      </c>
      <c r="G525" s="1" t="s">
        <v>937</v>
      </c>
      <c r="H525" s="1" t="s">
        <v>1615</v>
      </c>
      <c r="I525" s="1" t="s">
        <v>897</v>
      </c>
      <c r="J525" s="6">
        <v>700000</v>
      </c>
      <c r="K525" s="6">
        <v>30198</v>
      </c>
      <c r="L525" s="6">
        <v>31426</v>
      </c>
      <c r="M525" s="1" t="s">
        <v>1844</v>
      </c>
      <c r="N525" s="6">
        <v>0</v>
      </c>
      <c r="O525" s="9">
        <v>0</v>
      </c>
      <c r="P525" s="20">
        <v>1</v>
      </c>
      <c r="Q525" s="59" t="s">
        <v>69</v>
      </c>
      <c r="R525" s="61">
        <v>0</v>
      </c>
      <c r="S525" s="63"/>
      <c r="T525" s="52">
        <v>0</v>
      </c>
      <c r="U525" s="6">
        <v>0</v>
      </c>
      <c r="V525" s="6">
        <v>0</v>
      </c>
      <c r="W525" s="6">
        <v>0</v>
      </c>
      <c r="X525" s="6">
        <v>0</v>
      </c>
      <c r="Y525" s="14">
        <v>0</v>
      </c>
      <c r="Z525" s="63"/>
      <c r="AA525" s="54">
        <v>0</v>
      </c>
      <c r="AB525" s="9">
        <v>0</v>
      </c>
      <c r="AC525" s="91"/>
      <c r="AD525" s="52">
        <v>0</v>
      </c>
      <c r="AE525" s="6">
        <v>0</v>
      </c>
      <c r="AF525" s="6">
        <v>0</v>
      </c>
      <c r="AG525" s="6">
        <v>0</v>
      </c>
      <c r="AH525" s="64" t="s">
        <v>742</v>
      </c>
      <c r="AI525" s="91"/>
      <c r="AJ525" s="24"/>
      <c r="AK525" s="91"/>
      <c r="AL525" s="52">
        <v>0</v>
      </c>
      <c r="AM525" s="6">
        <v>0</v>
      </c>
      <c r="AN525" s="6">
        <v>0</v>
      </c>
      <c r="AO525" s="6">
        <v>0</v>
      </c>
      <c r="AP525" s="6">
        <v>0</v>
      </c>
      <c r="AQ525" s="14">
        <v>0</v>
      </c>
      <c r="AR525" s="37"/>
      <c r="AS525" s="133"/>
      <c r="AT525" s="34">
        <v>0</v>
      </c>
      <c r="AU525" s="34">
        <v>0</v>
      </c>
      <c r="AW525" s="137"/>
      <c r="BC525" s="34">
        <v>0</v>
      </c>
    </row>
    <row r="526" spans="1:55" s="16" customFormat="1" ht="76.5">
      <c r="A526" s="57" t="s">
        <v>254</v>
      </c>
      <c r="B526" s="25">
        <v>200710700</v>
      </c>
      <c r="C526" s="1" t="s">
        <v>864</v>
      </c>
      <c r="D526" s="1" t="s">
        <v>506</v>
      </c>
      <c r="E526" s="60" t="s">
        <v>540</v>
      </c>
      <c r="F526" s="36" t="s">
        <v>1842</v>
      </c>
      <c r="G526" s="1" t="s">
        <v>939</v>
      </c>
      <c r="H526" s="1" t="s">
        <v>1615</v>
      </c>
      <c r="I526" s="1" t="s">
        <v>897</v>
      </c>
      <c r="J526" s="6">
        <v>365514</v>
      </c>
      <c r="K526" s="6">
        <v>405459</v>
      </c>
      <c r="L526" s="6">
        <v>406792</v>
      </c>
      <c r="M526" s="1" t="s">
        <v>2328</v>
      </c>
      <c r="N526" s="40">
        <v>0</v>
      </c>
      <c r="O526" s="47">
        <v>0</v>
      </c>
      <c r="P526" s="20">
        <v>2.3</v>
      </c>
      <c r="Q526" s="59" t="s">
        <v>2240</v>
      </c>
      <c r="R526" s="61">
        <v>0</v>
      </c>
      <c r="S526" s="63"/>
      <c r="T526" s="52">
        <v>0</v>
      </c>
      <c r="U526" s="6">
        <v>0</v>
      </c>
      <c r="V526" s="6">
        <v>0</v>
      </c>
      <c r="W526" s="6">
        <v>0</v>
      </c>
      <c r="X526" s="6">
        <v>0</v>
      </c>
      <c r="Y526" s="14">
        <v>0</v>
      </c>
      <c r="Z526" s="63"/>
      <c r="AA526" s="54">
        <v>0</v>
      </c>
      <c r="AB526" s="9">
        <v>0</v>
      </c>
      <c r="AC526" s="91"/>
      <c r="AD526" s="52">
        <v>0</v>
      </c>
      <c r="AE526" s="6">
        <v>0</v>
      </c>
      <c r="AF526" s="6">
        <v>0</v>
      </c>
      <c r="AG526" s="6">
        <v>0</v>
      </c>
      <c r="AH526" s="64" t="s">
        <v>742</v>
      </c>
      <c r="AI526" s="91"/>
      <c r="AJ526" s="24"/>
      <c r="AK526" s="91"/>
      <c r="AL526" s="52">
        <v>0</v>
      </c>
      <c r="AM526" s="6">
        <v>0</v>
      </c>
      <c r="AN526" s="6">
        <v>0</v>
      </c>
      <c r="AO526" s="6">
        <v>0</v>
      </c>
      <c r="AP526" s="6">
        <v>0</v>
      </c>
      <c r="AQ526" s="14">
        <v>0</v>
      </c>
      <c r="AR526" s="37"/>
      <c r="AS526" s="133"/>
      <c r="AT526" s="34">
        <v>0</v>
      </c>
      <c r="AU526" s="34">
        <v>0</v>
      </c>
      <c r="AW526" s="137"/>
      <c r="BC526" s="34">
        <v>0</v>
      </c>
    </row>
    <row r="527" spans="1:55" s="16" customFormat="1" ht="51">
      <c r="A527" s="57" t="s">
        <v>252</v>
      </c>
      <c r="B527" s="25">
        <v>200711300</v>
      </c>
      <c r="C527" s="1" t="s">
        <v>1276</v>
      </c>
      <c r="D527" s="1" t="s">
        <v>506</v>
      </c>
      <c r="E527" s="60" t="s">
        <v>209</v>
      </c>
      <c r="F527" s="36" t="s">
        <v>1861</v>
      </c>
      <c r="G527" s="1" t="s">
        <v>153</v>
      </c>
      <c r="H527" s="1" t="s">
        <v>1615</v>
      </c>
      <c r="I527" s="1" t="s">
        <v>897</v>
      </c>
      <c r="J527" s="6">
        <v>300000</v>
      </c>
      <c r="K527" s="6">
        <v>0</v>
      </c>
      <c r="L527" s="6">
        <v>0</v>
      </c>
      <c r="M527" s="1" t="s">
        <v>2324</v>
      </c>
      <c r="N527" s="6">
        <v>0</v>
      </c>
      <c r="O527" s="9">
        <v>0</v>
      </c>
      <c r="P527" s="20">
        <v>2.2</v>
      </c>
      <c r="Q527" s="59" t="s">
        <v>392</v>
      </c>
      <c r="R527" s="61">
        <v>0</v>
      </c>
      <c r="S527" s="63"/>
      <c r="T527" s="52">
        <v>300000</v>
      </c>
      <c r="U527" s="6">
        <v>0</v>
      </c>
      <c r="V527" s="6">
        <v>0</v>
      </c>
      <c r="W527" s="6">
        <v>0</v>
      </c>
      <c r="X527" s="6">
        <v>0</v>
      </c>
      <c r="Y527" s="14">
        <v>0</v>
      </c>
      <c r="Z527" s="63"/>
      <c r="AA527" s="52">
        <v>300000</v>
      </c>
      <c r="AB527" s="9">
        <v>0</v>
      </c>
      <c r="AC527" s="91"/>
      <c r="AD527" s="52">
        <v>0</v>
      </c>
      <c r="AE527" s="6">
        <v>0</v>
      </c>
      <c r="AF527" s="6">
        <v>0</v>
      </c>
      <c r="AG527" s="6">
        <v>0</v>
      </c>
      <c r="AH527" s="64"/>
      <c r="AI527" s="91"/>
      <c r="AJ527" s="24"/>
      <c r="AK527" s="91"/>
      <c r="AL527" s="52">
        <v>300000</v>
      </c>
      <c r="AM527" s="6">
        <v>0</v>
      </c>
      <c r="AN527" s="6">
        <v>0</v>
      </c>
      <c r="AO527" s="6">
        <v>0</v>
      </c>
      <c r="AP527" s="6">
        <v>0</v>
      </c>
      <c r="AQ527" s="14">
        <v>0</v>
      </c>
      <c r="AR527" s="37" t="s">
        <v>393</v>
      </c>
      <c r="AS527" s="133"/>
      <c r="AT527" s="34">
        <v>0</v>
      </c>
      <c r="AU527" s="34">
        <v>0</v>
      </c>
      <c r="AW527" s="137"/>
      <c r="BC527" s="34">
        <v>0</v>
      </c>
    </row>
    <row r="528" spans="1:55" s="16" customFormat="1" ht="51">
      <c r="A528" s="57" t="s">
        <v>253</v>
      </c>
      <c r="B528" s="25">
        <v>200711400</v>
      </c>
      <c r="C528" s="1" t="s">
        <v>1517</v>
      </c>
      <c r="D528" s="1" t="s">
        <v>506</v>
      </c>
      <c r="E528" s="60" t="s">
        <v>212</v>
      </c>
      <c r="F528" s="36" t="s">
        <v>1784</v>
      </c>
      <c r="G528" s="1" t="s">
        <v>942</v>
      </c>
      <c r="H528" s="1" t="s">
        <v>62</v>
      </c>
      <c r="I528" s="1" t="s">
        <v>897</v>
      </c>
      <c r="J528" s="6">
        <v>35465.24</v>
      </c>
      <c r="K528" s="6">
        <v>33713.4</v>
      </c>
      <c r="L528" s="6">
        <v>33713.4</v>
      </c>
      <c r="M528" s="1" t="s">
        <v>1618</v>
      </c>
      <c r="N528" s="6">
        <v>0</v>
      </c>
      <c r="O528" s="9">
        <v>0</v>
      </c>
      <c r="P528" s="20">
        <v>3</v>
      </c>
      <c r="Q528" s="59" t="s">
        <v>71</v>
      </c>
      <c r="R528" s="61">
        <v>0</v>
      </c>
      <c r="S528" s="63"/>
      <c r="T528" s="52">
        <v>0</v>
      </c>
      <c r="U528" s="6">
        <v>0</v>
      </c>
      <c r="V528" s="6">
        <v>0</v>
      </c>
      <c r="W528" s="6">
        <v>0</v>
      </c>
      <c r="X528" s="6">
        <v>0</v>
      </c>
      <c r="Y528" s="14">
        <v>0</v>
      </c>
      <c r="Z528" s="63"/>
      <c r="AA528" s="54">
        <v>0</v>
      </c>
      <c r="AB528" s="9">
        <v>0</v>
      </c>
      <c r="AC528" s="91"/>
      <c r="AD528" s="52">
        <v>0</v>
      </c>
      <c r="AE528" s="6">
        <v>0</v>
      </c>
      <c r="AF528" s="6">
        <v>0</v>
      </c>
      <c r="AG528" s="6">
        <v>0</v>
      </c>
      <c r="AH528" s="64" t="s">
        <v>2253</v>
      </c>
      <c r="AI528" s="91"/>
      <c r="AJ528" s="24"/>
      <c r="AK528" s="91"/>
      <c r="AL528" s="52">
        <v>0</v>
      </c>
      <c r="AM528" s="6">
        <v>0</v>
      </c>
      <c r="AN528" s="6">
        <v>0</v>
      </c>
      <c r="AO528" s="6">
        <v>0</v>
      </c>
      <c r="AP528" s="6">
        <v>0</v>
      </c>
      <c r="AQ528" s="14">
        <v>0</v>
      </c>
      <c r="AR528" s="37"/>
      <c r="AS528" s="133"/>
      <c r="AT528" s="34">
        <v>0</v>
      </c>
      <c r="AU528" s="34">
        <v>0</v>
      </c>
      <c r="AW528" s="137"/>
      <c r="BC528" s="34">
        <v>0</v>
      </c>
    </row>
    <row r="529" spans="1:55" s="16" customFormat="1" ht="76.5">
      <c r="A529" s="57" t="s">
        <v>254</v>
      </c>
      <c r="B529" s="25">
        <v>200713500</v>
      </c>
      <c r="C529" s="1" t="s">
        <v>1631</v>
      </c>
      <c r="D529" s="1" t="s">
        <v>506</v>
      </c>
      <c r="E529" s="60" t="s">
        <v>2504</v>
      </c>
      <c r="F529" s="36" t="s">
        <v>1853</v>
      </c>
      <c r="G529" s="1" t="s">
        <v>1129</v>
      </c>
      <c r="H529" s="1" t="s">
        <v>1615</v>
      </c>
      <c r="I529" s="1" t="s">
        <v>897</v>
      </c>
      <c r="J529" s="6">
        <v>323994</v>
      </c>
      <c r="K529" s="6">
        <v>289031</v>
      </c>
      <c r="L529" s="6">
        <v>309730</v>
      </c>
      <c r="M529" s="1" t="s">
        <v>1844</v>
      </c>
      <c r="N529" s="40">
        <v>0</v>
      </c>
      <c r="O529" s="47">
        <v>0</v>
      </c>
      <c r="P529" s="20">
        <v>2.3</v>
      </c>
      <c r="Q529" s="59" t="s">
        <v>2246</v>
      </c>
      <c r="R529" s="61">
        <v>0</v>
      </c>
      <c r="S529" s="63"/>
      <c r="T529" s="52">
        <v>0</v>
      </c>
      <c r="U529" s="6">
        <v>0</v>
      </c>
      <c r="V529" s="6">
        <v>0</v>
      </c>
      <c r="W529" s="6">
        <v>0</v>
      </c>
      <c r="X529" s="6">
        <v>0</v>
      </c>
      <c r="Y529" s="14">
        <v>0</v>
      </c>
      <c r="Z529" s="63"/>
      <c r="AA529" s="54">
        <v>0</v>
      </c>
      <c r="AB529" s="9">
        <v>0</v>
      </c>
      <c r="AC529" s="91"/>
      <c r="AD529" s="52">
        <v>0</v>
      </c>
      <c r="AE529" s="6">
        <v>0</v>
      </c>
      <c r="AF529" s="6">
        <v>0</v>
      </c>
      <c r="AG529" s="6">
        <v>0</v>
      </c>
      <c r="AH529" s="64" t="s">
        <v>742</v>
      </c>
      <c r="AI529" s="91"/>
      <c r="AJ529" s="24"/>
      <c r="AK529" s="91"/>
      <c r="AL529" s="52">
        <v>0</v>
      </c>
      <c r="AM529" s="6">
        <v>0</v>
      </c>
      <c r="AN529" s="6">
        <v>0</v>
      </c>
      <c r="AO529" s="6">
        <v>0</v>
      </c>
      <c r="AP529" s="6">
        <v>0</v>
      </c>
      <c r="AQ529" s="14">
        <v>0</v>
      </c>
      <c r="AR529" s="37"/>
      <c r="AS529" s="133"/>
      <c r="AT529" s="34">
        <v>0</v>
      </c>
      <c r="AU529" s="34">
        <v>0</v>
      </c>
      <c r="AW529" s="137"/>
      <c r="BC529" s="34">
        <v>0</v>
      </c>
    </row>
    <row r="530" spans="1:55" s="16" customFormat="1" ht="51">
      <c r="A530" s="57" t="s">
        <v>254</v>
      </c>
      <c r="B530" s="25">
        <v>200714600</v>
      </c>
      <c r="C530" s="1" t="s">
        <v>667</v>
      </c>
      <c r="D530" s="1" t="s">
        <v>506</v>
      </c>
      <c r="E530" s="60" t="s">
        <v>1499</v>
      </c>
      <c r="F530" s="36" t="s">
        <v>1797</v>
      </c>
      <c r="G530" s="1" t="s">
        <v>12</v>
      </c>
      <c r="H530" s="1" t="s">
        <v>1620</v>
      </c>
      <c r="I530" s="1" t="s">
        <v>897</v>
      </c>
      <c r="J530" s="6">
        <v>129372</v>
      </c>
      <c r="K530" s="6">
        <v>129991</v>
      </c>
      <c r="L530" s="6">
        <v>125590</v>
      </c>
      <c r="M530" s="1" t="s">
        <v>2324</v>
      </c>
      <c r="N530" s="40">
        <v>0</v>
      </c>
      <c r="O530" s="47">
        <v>0</v>
      </c>
      <c r="P530" s="20">
        <v>2.3</v>
      </c>
      <c r="Q530" s="59" t="s">
        <v>2166</v>
      </c>
      <c r="R530" s="61">
        <v>0</v>
      </c>
      <c r="S530" s="63"/>
      <c r="T530" s="52">
        <v>0</v>
      </c>
      <c r="U530" s="6">
        <v>0</v>
      </c>
      <c r="V530" s="6">
        <v>0</v>
      </c>
      <c r="W530" s="6">
        <v>0</v>
      </c>
      <c r="X530" s="6">
        <v>0</v>
      </c>
      <c r="Y530" s="14">
        <v>0</v>
      </c>
      <c r="Z530" s="63"/>
      <c r="AA530" s="54">
        <v>0</v>
      </c>
      <c r="AB530" s="9">
        <v>0</v>
      </c>
      <c r="AC530" s="91"/>
      <c r="AD530" s="52">
        <v>0</v>
      </c>
      <c r="AE530" s="6">
        <v>0</v>
      </c>
      <c r="AF530" s="6">
        <v>0</v>
      </c>
      <c r="AG530" s="6">
        <v>0</v>
      </c>
      <c r="AH530" s="64" t="s">
        <v>2256</v>
      </c>
      <c r="AI530" s="91"/>
      <c r="AJ530" s="24"/>
      <c r="AK530" s="91"/>
      <c r="AL530" s="52">
        <v>0</v>
      </c>
      <c r="AM530" s="6">
        <v>0</v>
      </c>
      <c r="AN530" s="6">
        <v>0</v>
      </c>
      <c r="AO530" s="6">
        <v>0</v>
      </c>
      <c r="AP530" s="6">
        <v>0</v>
      </c>
      <c r="AQ530" s="14">
        <v>0</v>
      </c>
      <c r="AR530" s="37"/>
      <c r="AS530" s="133"/>
      <c r="AT530" s="34">
        <v>0</v>
      </c>
      <c r="AU530" s="34">
        <v>0</v>
      </c>
      <c r="AW530" s="137"/>
      <c r="BC530" s="34">
        <v>0</v>
      </c>
    </row>
    <row r="531" spans="1:55" s="16" customFormat="1" ht="140.25">
      <c r="A531" s="57" t="s">
        <v>251</v>
      </c>
      <c r="B531" s="25">
        <v>200715000</v>
      </c>
      <c r="C531" s="1" t="s">
        <v>1909</v>
      </c>
      <c r="D531" s="1" t="s">
        <v>506</v>
      </c>
      <c r="E531" s="60" t="s">
        <v>512</v>
      </c>
      <c r="F531" s="36" t="s">
        <v>896</v>
      </c>
      <c r="G531" s="1" t="s">
        <v>950</v>
      </c>
      <c r="H531" s="1" t="s">
        <v>1615</v>
      </c>
      <c r="I531" s="1" t="s">
        <v>897</v>
      </c>
      <c r="J531" s="6">
        <v>305800</v>
      </c>
      <c r="K531" s="6">
        <v>191100</v>
      </c>
      <c r="L531" s="6">
        <v>200400</v>
      </c>
      <c r="M531" s="1" t="s">
        <v>1623</v>
      </c>
      <c r="N531" s="6">
        <v>0</v>
      </c>
      <c r="O531" s="9">
        <v>0</v>
      </c>
      <c r="P531" s="20">
        <v>2.2</v>
      </c>
      <c r="Q531" s="59" t="s">
        <v>1354</v>
      </c>
      <c r="R531" s="61">
        <v>0</v>
      </c>
      <c r="S531" s="63"/>
      <c r="T531" s="52">
        <v>0</v>
      </c>
      <c r="U531" s="6">
        <v>0</v>
      </c>
      <c r="V531" s="6">
        <v>0</v>
      </c>
      <c r="W531" s="6">
        <v>0</v>
      </c>
      <c r="X531" s="6">
        <v>0</v>
      </c>
      <c r="Y531" s="14">
        <v>0</v>
      </c>
      <c r="Z531" s="63"/>
      <c r="AA531" s="54">
        <v>0</v>
      </c>
      <c r="AB531" s="9">
        <v>0</v>
      </c>
      <c r="AC531" s="91"/>
      <c r="AD531" s="52">
        <v>0</v>
      </c>
      <c r="AE531" s="6">
        <v>0</v>
      </c>
      <c r="AF531" s="6">
        <v>0</v>
      </c>
      <c r="AG531" s="6">
        <v>0</v>
      </c>
      <c r="AH531" s="64" t="s">
        <v>2493</v>
      </c>
      <c r="AI531" s="91"/>
      <c r="AJ531" s="24"/>
      <c r="AK531" s="91"/>
      <c r="AL531" s="52">
        <v>305800</v>
      </c>
      <c r="AM531" s="6">
        <v>191100</v>
      </c>
      <c r="AN531" s="6">
        <v>200400</v>
      </c>
      <c r="AO531" s="6">
        <v>0</v>
      </c>
      <c r="AP531" s="6">
        <v>0</v>
      </c>
      <c r="AQ531" s="14">
        <v>0</v>
      </c>
      <c r="AR531" s="37"/>
      <c r="AS531" s="133"/>
      <c r="AT531" s="34">
        <v>0</v>
      </c>
      <c r="AU531" s="34">
        <v>0</v>
      </c>
      <c r="AW531" s="137"/>
      <c r="BC531" s="34">
        <v>0</v>
      </c>
    </row>
    <row r="532" spans="1:55" s="16" customFormat="1" ht="38.25">
      <c r="A532" s="57" t="s">
        <v>252</v>
      </c>
      <c r="B532" s="25">
        <v>200719400</v>
      </c>
      <c r="C532" s="1" t="s">
        <v>1529</v>
      </c>
      <c r="D532" s="1" t="s">
        <v>506</v>
      </c>
      <c r="E532" s="60" t="s">
        <v>209</v>
      </c>
      <c r="F532" s="36" t="s">
        <v>1861</v>
      </c>
      <c r="G532" s="1" t="s">
        <v>160</v>
      </c>
      <c r="H532" s="1" t="s">
        <v>1615</v>
      </c>
      <c r="I532" s="1" t="s">
        <v>897</v>
      </c>
      <c r="J532" s="6">
        <v>620800</v>
      </c>
      <c r="K532" s="6">
        <v>23500</v>
      </c>
      <c r="L532" s="6">
        <v>7770</v>
      </c>
      <c r="M532" s="1" t="s">
        <v>1844</v>
      </c>
      <c r="N532" s="6">
        <v>0</v>
      </c>
      <c r="O532" s="9">
        <v>0</v>
      </c>
      <c r="P532" s="20">
        <v>1</v>
      </c>
      <c r="Q532" s="59" t="s">
        <v>402</v>
      </c>
      <c r="R532" s="61">
        <v>0</v>
      </c>
      <c r="S532" s="63"/>
      <c r="T532" s="52">
        <v>550000</v>
      </c>
      <c r="U532" s="6">
        <v>0</v>
      </c>
      <c r="V532" s="6">
        <v>0</v>
      </c>
      <c r="W532" s="6">
        <v>0</v>
      </c>
      <c r="X532" s="6">
        <v>0</v>
      </c>
      <c r="Y532" s="14">
        <v>0</v>
      </c>
      <c r="Z532" s="63"/>
      <c r="AA532" s="52">
        <v>550000</v>
      </c>
      <c r="AB532" s="9">
        <v>0</v>
      </c>
      <c r="AC532" s="91"/>
      <c r="AD532" s="52">
        <v>0</v>
      </c>
      <c r="AE532" s="6">
        <v>0</v>
      </c>
      <c r="AF532" s="6">
        <v>0</v>
      </c>
      <c r="AG532" s="6">
        <v>0</v>
      </c>
      <c r="AH532" s="64"/>
      <c r="AI532" s="91"/>
      <c r="AJ532" s="24"/>
      <c r="AK532" s="91"/>
      <c r="AL532" s="52">
        <v>550000</v>
      </c>
      <c r="AM532" s="6">
        <v>0</v>
      </c>
      <c r="AN532" s="6">
        <v>0</v>
      </c>
      <c r="AO532" s="6">
        <v>0</v>
      </c>
      <c r="AP532" s="6">
        <v>0</v>
      </c>
      <c r="AQ532" s="14">
        <v>0</v>
      </c>
      <c r="AR532" s="37" t="s">
        <v>2386</v>
      </c>
      <c r="AS532" s="133"/>
      <c r="AT532" s="34">
        <v>0</v>
      </c>
      <c r="AU532" s="34">
        <v>0</v>
      </c>
      <c r="AW532" s="137"/>
      <c r="BC532" s="34">
        <v>0</v>
      </c>
    </row>
    <row r="533" spans="1:55" s="16" customFormat="1" ht="38.25">
      <c r="A533" s="57" t="s">
        <v>254</v>
      </c>
      <c r="B533" s="25">
        <v>200721500</v>
      </c>
      <c r="C533" s="1" t="s">
        <v>2426</v>
      </c>
      <c r="D533" s="1" t="s">
        <v>506</v>
      </c>
      <c r="E533" s="60" t="s">
        <v>1487</v>
      </c>
      <c r="F533" s="36" t="s">
        <v>51</v>
      </c>
      <c r="G533" s="1" t="s">
        <v>706</v>
      </c>
      <c r="H533" s="1" t="s">
        <v>1615</v>
      </c>
      <c r="I533" s="1" t="s">
        <v>897</v>
      </c>
      <c r="J533" s="6">
        <v>61500</v>
      </c>
      <c r="K533" s="6">
        <v>344120</v>
      </c>
      <c r="L533" s="6">
        <v>11620</v>
      </c>
      <c r="M533" s="1" t="s">
        <v>1844</v>
      </c>
      <c r="N533" s="40">
        <v>0</v>
      </c>
      <c r="O533" s="47">
        <v>0</v>
      </c>
      <c r="P533" s="20">
        <v>3</v>
      </c>
      <c r="Q533" s="59" t="s">
        <v>1713</v>
      </c>
      <c r="R533" s="61">
        <v>0</v>
      </c>
      <c r="S533" s="63"/>
      <c r="T533" s="52">
        <v>0</v>
      </c>
      <c r="U533" s="6">
        <v>0</v>
      </c>
      <c r="V533" s="6">
        <v>0</v>
      </c>
      <c r="W533" s="6">
        <v>0</v>
      </c>
      <c r="X533" s="6">
        <v>0</v>
      </c>
      <c r="Y533" s="14">
        <v>0</v>
      </c>
      <c r="Z533" s="63"/>
      <c r="AA533" s="54">
        <v>0</v>
      </c>
      <c r="AB533" s="9">
        <v>0</v>
      </c>
      <c r="AC533" s="91"/>
      <c r="AD533" s="52">
        <v>0</v>
      </c>
      <c r="AE533" s="6">
        <v>0</v>
      </c>
      <c r="AF533" s="6">
        <v>0</v>
      </c>
      <c r="AG533" s="6">
        <v>0</v>
      </c>
      <c r="AH533" s="64" t="s">
        <v>2253</v>
      </c>
      <c r="AI533" s="91"/>
      <c r="AJ533" s="24"/>
      <c r="AK533" s="91"/>
      <c r="AL533" s="52">
        <v>0</v>
      </c>
      <c r="AM533" s="6">
        <v>0</v>
      </c>
      <c r="AN533" s="6">
        <v>0</v>
      </c>
      <c r="AO533" s="6">
        <v>0</v>
      </c>
      <c r="AP533" s="6">
        <v>0</v>
      </c>
      <c r="AQ533" s="14">
        <v>0</v>
      </c>
      <c r="AR533" s="37" t="s">
        <v>1714</v>
      </c>
      <c r="AS533" s="133"/>
      <c r="AT533" s="34">
        <v>0</v>
      </c>
      <c r="AU533" s="34">
        <v>0</v>
      </c>
      <c r="AW533" s="137"/>
      <c r="BC533" s="34">
        <v>0</v>
      </c>
    </row>
    <row r="534" spans="1:55" s="16" customFormat="1" ht="51">
      <c r="A534" s="57" t="s">
        <v>254</v>
      </c>
      <c r="B534" s="25">
        <v>200722100</v>
      </c>
      <c r="C534" s="1" t="s">
        <v>2428</v>
      </c>
      <c r="D534" s="1" t="s">
        <v>506</v>
      </c>
      <c r="E534" s="60" t="s">
        <v>520</v>
      </c>
      <c r="F534" s="36" t="s">
        <v>1716</v>
      </c>
      <c r="G534" s="1" t="s">
        <v>709</v>
      </c>
      <c r="H534" s="1" t="s">
        <v>1620</v>
      </c>
      <c r="I534" s="1" t="s">
        <v>897</v>
      </c>
      <c r="J534" s="6">
        <v>178892</v>
      </c>
      <c r="K534" s="6">
        <v>188260</v>
      </c>
      <c r="L534" s="6">
        <v>209787</v>
      </c>
      <c r="M534" s="1" t="s">
        <v>1618</v>
      </c>
      <c r="N534" s="40">
        <v>0</v>
      </c>
      <c r="O534" s="47">
        <v>0</v>
      </c>
      <c r="P534" s="20">
        <v>3</v>
      </c>
      <c r="Q534" s="59" t="s">
        <v>1717</v>
      </c>
      <c r="R534" s="61">
        <v>0</v>
      </c>
      <c r="S534" s="63"/>
      <c r="T534" s="52">
        <v>0</v>
      </c>
      <c r="U534" s="6">
        <v>0</v>
      </c>
      <c r="V534" s="6">
        <v>0</v>
      </c>
      <c r="W534" s="6">
        <v>0</v>
      </c>
      <c r="X534" s="6">
        <v>0</v>
      </c>
      <c r="Y534" s="14">
        <v>0</v>
      </c>
      <c r="Z534" s="63"/>
      <c r="AA534" s="54">
        <v>0</v>
      </c>
      <c r="AB534" s="9">
        <v>0</v>
      </c>
      <c r="AC534" s="91"/>
      <c r="AD534" s="52">
        <v>0</v>
      </c>
      <c r="AE534" s="6">
        <v>0</v>
      </c>
      <c r="AF534" s="6">
        <v>0</v>
      </c>
      <c r="AG534" s="6">
        <v>0</v>
      </c>
      <c r="AH534" s="64" t="s">
        <v>2253</v>
      </c>
      <c r="AI534" s="91"/>
      <c r="AJ534" s="24"/>
      <c r="AK534" s="91"/>
      <c r="AL534" s="52">
        <v>0</v>
      </c>
      <c r="AM534" s="6">
        <v>0</v>
      </c>
      <c r="AN534" s="6">
        <v>0</v>
      </c>
      <c r="AO534" s="6">
        <v>0</v>
      </c>
      <c r="AP534" s="6">
        <v>0</v>
      </c>
      <c r="AQ534" s="14">
        <v>0</v>
      </c>
      <c r="AR534" s="37"/>
      <c r="AS534" s="133"/>
      <c r="AT534" s="34">
        <v>0</v>
      </c>
      <c r="AU534" s="34">
        <v>0</v>
      </c>
      <c r="AW534" s="137"/>
      <c r="BC534" s="34">
        <v>0</v>
      </c>
    </row>
    <row r="535" spans="1:55" s="16" customFormat="1" ht="89.25">
      <c r="A535" s="57" t="s">
        <v>253</v>
      </c>
      <c r="B535" s="25">
        <v>200723200</v>
      </c>
      <c r="C535" s="1" t="s">
        <v>1521</v>
      </c>
      <c r="D535" s="1" t="s">
        <v>506</v>
      </c>
      <c r="E535" s="60" t="s">
        <v>520</v>
      </c>
      <c r="F535" s="36" t="s">
        <v>1312</v>
      </c>
      <c r="G535" s="1" t="s">
        <v>794</v>
      </c>
      <c r="H535" s="1" t="s">
        <v>62</v>
      </c>
      <c r="I535" s="1" t="s">
        <v>897</v>
      </c>
      <c r="J535" s="6">
        <v>625000</v>
      </c>
      <c r="K535" s="6">
        <v>877500</v>
      </c>
      <c r="L535" s="6">
        <v>877500</v>
      </c>
      <c r="M535" s="1" t="s">
        <v>2324</v>
      </c>
      <c r="N535" s="6">
        <v>0</v>
      </c>
      <c r="O535" s="9">
        <v>0</v>
      </c>
      <c r="P535" s="20">
        <v>1</v>
      </c>
      <c r="Q535" s="59" t="s">
        <v>1313</v>
      </c>
      <c r="R535" s="61">
        <v>0</v>
      </c>
      <c r="S535" s="63"/>
      <c r="T535" s="52">
        <v>0</v>
      </c>
      <c r="U535" s="6">
        <v>0</v>
      </c>
      <c r="V535" s="6">
        <v>0</v>
      </c>
      <c r="W535" s="6">
        <v>625000</v>
      </c>
      <c r="X535" s="6">
        <v>877000</v>
      </c>
      <c r="Y535" s="14">
        <v>878000</v>
      </c>
      <c r="Z535" s="63"/>
      <c r="AA535" s="52">
        <v>0</v>
      </c>
      <c r="AB535" s="9">
        <v>625000</v>
      </c>
      <c r="AC535" s="91"/>
      <c r="AD535" s="52">
        <v>0</v>
      </c>
      <c r="AE535" s="6">
        <v>0</v>
      </c>
      <c r="AF535" s="6">
        <v>877000</v>
      </c>
      <c r="AG535" s="6">
        <v>877000</v>
      </c>
      <c r="AH535" s="64" t="s">
        <v>235</v>
      </c>
      <c r="AI535" s="91"/>
      <c r="AJ535" s="24"/>
      <c r="AK535" s="91"/>
      <c r="AL535" s="52">
        <v>0</v>
      </c>
      <c r="AM535" s="6">
        <v>0</v>
      </c>
      <c r="AN535" s="6">
        <v>0</v>
      </c>
      <c r="AO535" s="6">
        <v>625000</v>
      </c>
      <c r="AP535" s="6">
        <v>877000</v>
      </c>
      <c r="AQ535" s="14">
        <v>878000</v>
      </c>
      <c r="AR535" s="37" t="s">
        <v>2185</v>
      </c>
      <c r="AS535" s="133"/>
      <c r="AT535" s="34">
        <v>0</v>
      </c>
      <c r="AU535" s="34">
        <v>0</v>
      </c>
      <c r="AV535" s="16" t="s">
        <v>2272</v>
      </c>
      <c r="AW535" s="137"/>
      <c r="BC535" s="34">
        <v>0</v>
      </c>
    </row>
    <row r="536" spans="1:55" s="16" customFormat="1" ht="89.25">
      <c r="A536" s="57" t="s">
        <v>254</v>
      </c>
      <c r="B536" s="25">
        <v>200723400</v>
      </c>
      <c r="C536" s="1" t="s">
        <v>2434</v>
      </c>
      <c r="D536" s="1" t="s">
        <v>506</v>
      </c>
      <c r="E536" s="60" t="s">
        <v>209</v>
      </c>
      <c r="F536" s="36" t="s">
        <v>1619</v>
      </c>
      <c r="G536" s="1" t="s">
        <v>3</v>
      </c>
      <c r="H536" s="1" t="s">
        <v>62</v>
      </c>
      <c r="I536" s="1" t="s">
        <v>897</v>
      </c>
      <c r="J536" s="6">
        <v>179751</v>
      </c>
      <c r="K536" s="6">
        <v>183075</v>
      </c>
      <c r="L536" s="6">
        <v>190644</v>
      </c>
      <c r="M536" s="1" t="s">
        <v>2324</v>
      </c>
      <c r="N536" s="40">
        <v>0</v>
      </c>
      <c r="O536" s="47">
        <v>0</v>
      </c>
      <c r="P536" s="20">
        <v>3</v>
      </c>
      <c r="Q536" s="59" t="s">
        <v>2070</v>
      </c>
      <c r="R536" s="61">
        <v>0</v>
      </c>
      <c r="S536" s="63"/>
      <c r="T536" s="52">
        <v>0</v>
      </c>
      <c r="U536" s="6">
        <v>0</v>
      </c>
      <c r="V536" s="6">
        <v>0</v>
      </c>
      <c r="W536" s="6">
        <v>0</v>
      </c>
      <c r="X536" s="6">
        <v>0</v>
      </c>
      <c r="Y536" s="14">
        <v>0</v>
      </c>
      <c r="Z536" s="63"/>
      <c r="AA536" s="54">
        <v>0</v>
      </c>
      <c r="AB536" s="9">
        <v>0</v>
      </c>
      <c r="AC536" s="91"/>
      <c r="AD536" s="52">
        <v>0</v>
      </c>
      <c r="AE536" s="6">
        <v>0</v>
      </c>
      <c r="AF536" s="6">
        <v>0</v>
      </c>
      <c r="AG536" s="6">
        <v>0</v>
      </c>
      <c r="AH536" s="64" t="s">
        <v>2253</v>
      </c>
      <c r="AI536" s="91"/>
      <c r="AJ536" s="24"/>
      <c r="AK536" s="91"/>
      <c r="AL536" s="52">
        <v>0</v>
      </c>
      <c r="AM536" s="6">
        <v>0</v>
      </c>
      <c r="AN536" s="6">
        <v>0</v>
      </c>
      <c r="AO536" s="6">
        <v>0</v>
      </c>
      <c r="AP536" s="6">
        <v>0</v>
      </c>
      <c r="AQ536" s="14">
        <v>0</v>
      </c>
      <c r="AR536" s="37"/>
      <c r="AS536" s="133"/>
      <c r="AT536" s="34">
        <v>0</v>
      </c>
      <c r="AU536" s="34">
        <v>0</v>
      </c>
      <c r="AW536" s="137"/>
      <c r="BC536" s="34">
        <v>0</v>
      </c>
    </row>
    <row r="537" spans="1:55" s="16" customFormat="1" ht="127.5">
      <c r="A537" s="57" t="s">
        <v>254</v>
      </c>
      <c r="B537" s="25">
        <v>200727400</v>
      </c>
      <c r="C537" s="1" t="s">
        <v>1429</v>
      </c>
      <c r="D537" s="1" t="s">
        <v>506</v>
      </c>
      <c r="E537" s="60" t="s">
        <v>2504</v>
      </c>
      <c r="F537" s="36" t="s">
        <v>1838</v>
      </c>
      <c r="G537" s="1" t="s">
        <v>601</v>
      </c>
      <c r="H537" s="1" t="s">
        <v>1615</v>
      </c>
      <c r="I537" s="1" t="s">
        <v>897</v>
      </c>
      <c r="J537" s="6">
        <v>260655</v>
      </c>
      <c r="K537" s="6">
        <v>156602</v>
      </c>
      <c r="L537" s="6">
        <v>162463</v>
      </c>
      <c r="M537" s="1" t="s">
        <v>1618</v>
      </c>
      <c r="N537" s="40">
        <v>0</v>
      </c>
      <c r="O537" s="47">
        <v>0</v>
      </c>
      <c r="P537" s="20">
        <v>2.2</v>
      </c>
      <c r="Q537" s="59" t="s">
        <v>2613</v>
      </c>
      <c r="R537" s="61">
        <v>0</v>
      </c>
      <c r="S537" s="63"/>
      <c r="T537" s="52">
        <v>0</v>
      </c>
      <c r="U537" s="6">
        <v>0</v>
      </c>
      <c r="V537" s="6">
        <v>0</v>
      </c>
      <c r="W537" s="6">
        <v>0</v>
      </c>
      <c r="X537" s="6">
        <v>0</v>
      </c>
      <c r="Y537" s="14">
        <v>0</v>
      </c>
      <c r="Z537" s="63"/>
      <c r="AA537" s="54">
        <v>0</v>
      </c>
      <c r="AB537" s="9">
        <v>0</v>
      </c>
      <c r="AC537" s="91"/>
      <c r="AD537" s="52">
        <v>0</v>
      </c>
      <c r="AE537" s="6">
        <v>0</v>
      </c>
      <c r="AF537" s="6">
        <v>0</v>
      </c>
      <c r="AG537" s="6">
        <v>0</v>
      </c>
      <c r="AH537" s="64" t="s">
        <v>742</v>
      </c>
      <c r="AI537" s="91"/>
      <c r="AJ537" s="24"/>
      <c r="AK537" s="91"/>
      <c r="AL537" s="52">
        <v>0</v>
      </c>
      <c r="AM537" s="6">
        <v>0</v>
      </c>
      <c r="AN537" s="6">
        <v>0</v>
      </c>
      <c r="AO537" s="6">
        <v>0</v>
      </c>
      <c r="AP537" s="6">
        <v>0</v>
      </c>
      <c r="AQ537" s="14">
        <v>0</v>
      </c>
      <c r="AR537" s="37"/>
      <c r="AS537" s="133"/>
      <c r="AT537" s="34">
        <v>0</v>
      </c>
      <c r="AU537" s="34">
        <v>0</v>
      </c>
      <c r="AW537" s="137"/>
      <c r="BC537" s="34">
        <v>0</v>
      </c>
    </row>
    <row r="538" spans="1:55" s="16" customFormat="1" ht="89.25">
      <c r="A538" s="57" t="s">
        <v>254</v>
      </c>
      <c r="B538" s="25">
        <v>200729100</v>
      </c>
      <c r="C538" s="1" t="s">
        <v>983</v>
      </c>
      <c r="D538" s="1" t="s">
        <v>506</v>
      </c>
      <c r="E538" s="60" t="s">
        <v>540</v>
      </c>
      <c r="F538" s="36" t="s">
        <v>1312</v>
      </c>
      <c r="G538" s="1" t="s">
        <v>172</v>
      </c>
      <c r="H538" s="1" t="s">
        <v>1620</v>
      </c>
      <c r="I538" s="1" t="s">
        <v>897</v>
      </c>
      <c r="J538" s="6">
        <v>55330</v>
      </c>
      <c r="K538" s="6">
        <v>0</v>
      </c>
      <c r="L538" s="6">
        <v>0</v>
      </c>
      <c r="M538" s="1" t="s">
        <v>1618</v>
      </c>
      <c r="N538" s="40">
        <v>0</v>
      </c>
      <c r="O538" s="47">
        <v>0</v>
      </c>
      <c r="P538" s="20">
        <v>2.3</v>
      </c>
      <c r="Q538" s="59" t="s">
        <v>2206</v>
      </c>
      <c r="R538" s="61">
        <v>0</v>
      </c>
      <c r="S538" s="63"/>
      <c r="T538" s="52">
        <v>0</v>
      </c>
      <c r="U538" s="6">
        <v>0</v>
      </c>
      <c r="V538" s="6">
        <v>0</v>
      </c>
      <c r="W538" s="6">
        <v>0</v>
      </c>
      <c r="X538" s="6">
        <v>0</v>
      </c>
      <c r="Y538" s="14">
        <v>0</v>
      </c>
      <c r="Z538" s="63"/>
      <c r="AA538" s="54">
        <v>0</v>
      </c>
      <c r="AB538" s="9">
        <v>0</v>
      </c>
      <c r="AC538" s="91"/>
      <c r="AD538" s="52">
        <v>0</v>
      </c>
      <c r="AE538" s="6">
        <v>0</v>
      </c>
      <c r="AF538" s="6">
        <v>0</v>
      </c>
      <c r="AG538" s="6">
        <v>0</v>
      </c>
      <c r="AH538" s="64" t="s">
        <v>742</v>
      </c>
      <c r="AI538" s="91"/>
      <c r="AJ538" s="24"/>
      <c r="AK538" s="91"/>
      <c r="AL538" s="52">
        <v>0</v>
      </c>
      <c r="AM538" s="6">
        <v>0</v>
      </c>
      <c r="AN538" s="6">
        <v>0</v>
      </c>
      <c r="AO538" s="6">
        <v>0</v>
      </c>
      <c r="AP538" s="6">
        <v>0</v>
      </c>
      <c r="AQ538" s="14">
        <v>0</v>
      </c>
      <c r="AR538" s="37"/>
      <c r="AS538" s="133"/>
      <c r="AT538" s="34">
        <v>0</v>
      </c>
      <c r="AU538" s="34">
        <v>0</v>
      </c>
      <c r="AW538" s="137"/>
      <c r="BC538" s="34">
        <v>0</v>
      </c>
    </row>
    <row r="539" spans="1:55" s="16" customFormat="1" ht="63.75">
      <c r="A539" s="57" t="s">
        <v>255</v>
      </c>
      <c r="B539" s="25">
        <v>200732600</v>
      </c>
      <c r="C539" s="1" t="s">
        <v>1896</v>
      </c>
      <c r="D539" s="1" t="s">
        <v>506</v>
      </c>
      <c r="E539" s="60" t="s">
        <v>540</v>
      </c>
      <c r="F539" s="36" t="s">
        <v>1842</v>
      </c>
      <c r="G539" s="1" t="s">
        <v>623</v>
      </c>
      <c r="H539" s="1" t="s">
        <v>1615</v>
      </c>
      <c r="I539" s="1" t="s">
        <v>897</v>
      </c>
      <c r="J539" s="6">
        <v>1622780</v>
      </c>
      <c r="K539" s="6">
        <v>1679576</v>
      </c>
      <c r="L539" s="6">
        <v>1738338</v>
      </c>
      <c r="M539" s="1" t="s">
        <v>2328</v>
      </c>
      <c r="N539" s="40">
        <v>0</v>
      </c>
      <c r="O539" s="47">
        <v>0</v>
      </c>
      <c r="P539" s="20">
        <v>1</v>
      </c>
      <c r="Q539" s="59" t="s">
        <v>1800</v>
      </c>
      <c r="R539" s="61">
        <v>0</v>
      </c>
      <c r="S539" s="63"/>
      <c r="T539" s="52">
        <v>0</v>
      </c>
      <c r="U539" s="6">
        <v>0</v>
      </c>
      <c r="V539" s="6">
        <v>0</v>
      </c>
      <c r="W539" s="6">
        <v>0</v>
      </c>
      <c r="X539" s="6">
        <v>0</v>
      </c>
      <c r="Y539" s="14">
        <v>0</v>
      </c>
      <c r="Z539" s="63"/>
      <c r="AA539" s="54">
        <v>0</v>
      </c>
      <c r="AB539" s="9">
        <v>0</v>
      </c>
      <c r="AC539" s="91"/>
      <c r="AD539" s="52">
        <v>0</v>
      </c>
      <c r="AE539" s="6">
        <v>0</v>
      </c>
      <c r="AF539" s="6">
        <v>0</v>
      </c>
      <c r="AG539" s="6">
        <v>0</v>
      </c>
      <c r="AH539" s="64" t="s">
        <v>742</v>
      </c>
      <c r="AI539" s="91"/>
      <c r="AJ539" s="24"/>
      <c r="AK539" s="91"/>
      <c r="AL539" s="52">
        <v>0</v>
      </c>
      <c r="AM539" s="6">
        <v>0</v>
      </c>
      <c r="AN539" s="6">
        <v>0</v>
      </c>
      <c r="AO539" s="6">
        <v>0</v>
      </c>
      <c r="AP539" s="6">
        <v>0</v>
      </c>
      <c r="AQ539" s="14">
        <v>0</v>
      </c>
      <c r="AR539" s="37"/>
      <c r="AS539" s="133"/>
      <c r="AT539" s="34">
        <v>0</v>
      </c>
      <c r="AU539" s="34">
        <v>0</v>
      </c>
      <c r="AW539" s="137"/>
      <c r="BC539" s="34">
        <v>0</v>
      </c>
    </row>
    <row r="540" spans="1:55" s="16" customFormat="1" ht="127.5">
      <c r="A540" s="57" t="s">
        <v>254</v>
      </c>
      <c r="B540" s="25">
        <v>200734300</v>
      </c>
      <c r="C540" s="1" t="s">
        <v>447</v>
      </c>
      <c r="D540" s="1" t="s">
        <v>506</v>
      </c>
      <c r="E540" s="60" t="s">
        <v>512</v>
      </c>
      <c r="F540" s="36" t="s">
        <v>2120</v>
      </c>
      <c r="G540" s="1" t="s">
        <v>584</v>
      </c>
      <c r="H540" s="1" t="s">
        <v>1615</v>
      </c>
      <c r="I540" s="1" t="s">
        <v>897</v>
      </c>
      <c r="J540" s="6">
        <v>292300</v>
      </c>
      <c r="K540" s="6">
        <v>156604</v>
      </c>
      <c r="L540" s="6">
        <v>162463</v>
      </c>
      <c r="M540" s="1" t="s">
        <v>1618</v>
      </c>
      <c r="N540" s="40">
        <v>0</v>
      </c>
      <c r="O540" s="47">
        <v>0</v>
      </c>
      <c r="P540" s="20">
        <v>2.2</v>
      </c>
      <c r="Q540" s="59" t="s">
        <v>2121</v>
      </c>
      <c r="R540" s="61">
        <v>0</v>
      </c>
      <c r="S540" s="63"/>
      <c r="T540" s="52">
        <v>0</v>
      </c>
      <c r="U540" s="6">
        <v>0</v>
      </c>
      <c r="V540" s="6">
        <v>0</v>
      </c>
      <c r="W540" s="6">
        <v>0</v>
      </c>
      <c r="X540" s="6">
        <v>0</v>
      </c>
      <c r="Y540" s="14">
        <v>0</v>
      </c>
      <c r="Z540" s="63"/>
      <c r="AA540" s="54">
        <v>0</v>
      </c>
      <c r="AB540" s="9">
        <v>0</v>
      </c>
      <c r="AC540" s="91"/>
      <c r="AD540" s="52">
        <v>0</v>
      </c>
      <c r="AE540" s="6">
        <v>0</v>
      </c>
      <c r="AF540" s="6">
        <v>0</v>
      </c>
      <c r="AG540" s="6">
        <v>0</v>
      </c>
      <c r="AH540" s="64" t="s">
        <v>742</v>
      </c>
      <c r="AI540" s="91"/>
      <c r="AJ540" s="24"/>
      <c r="AK540" s="91"/>
      <c r="AL540" s="52">
        <v>0</v>
      </c>
      <c r="AM540" s="6">
        <v>0</v>
      </c>
      <c r="AN540" s="6">
        <v>0</v>
      </c>
      <c r="AO540" s="6">
        <v>0</v>
      </c>
      <c r="AP540" s="6">
        <v>0</v>
      </c>
      <c r="AQ540" s="14">
        <v>0</v>
      </c>
      <c r="AR540" s="37"/>
      <c r="AS540" s="133"/>
      <c r="AT540" s="34">
        <v>0</v>
      </c>
      <c r="AU540" s="34">
        <v>0</v>
      </c>
      <c r="AW540" s="137"/>
      <c r="BC540" s="34">
        <v>0</v>
      </c>
    </row>
    <row r="541" spans="1:55" s="16" customFormat="1" ht="89.25">
      <c r="A541" s="57" t="s">
        <v>254</v>
      </c>
      <c r="B541" s="25">
        <v>200735500</v>
      </c>
      <c r="C541" s="1" t="s">
        <v>118</v>
      </c>
      <c r="D541" s="1" t="s">
        <v>506</v>
      </c>
      <c r="E541" s="60" t="s">
        <v>2504</v>
      </c>
      <c r="F541" s="36" t="s">
        <v>1838</v>
      </c>
      <c r="G541" s="1" t="s">
        <v>960</v>
      </c>
      <c r="H541" s="1" t="s">
        <v>1615</v>
      </c>
      <c r="I541" s="1" t="s">
        <v>897</v>
      </c>
      <c r="J541" s="6">
        <v>100192</v>
      </c>
      <c r="K541" s="6">
        <v>83798</v>
      </c>
      <c r="L541" s="6">
        <v>87990</v>
      </c>
      <c r="M541" s="1" t="s">
        <v>2324</v>
      </c>
      <c r="N541" s="40">
        <v>0</v>
      </c>
      <c r="O541" s="47">
        <v>0</v>
      </c>
      <c r="P541" s="20">
        <v>2.1</v>
      </c>
      <c r="Q541" s="59" t="s">
        <v>2126</v>
      </c>
      <c r="R541" s="61">
        <v>0</v>
      </c>
      <c r="S541" s="63"/>
      <c r="T541" s="52">
        <v>0</v>
      </c>
      <c r="U541" s="6">
        <v>0</v>
      </c>
      <c r="V541" s="6">
        <v>0</v>
      </c>
      <c r="W541" s="6">
        <v>0</v>
      </c>
      <c r="X541" s="6">
        <v>0</v>
      </c>
      <c r="Y541" s="14">
        <v>0</v>
      </c>
      <c r="Z541" s="63"/>
      <c r="AA541" s="54">
        <v>0</v>
      </c>
      <c r="AB541" s="9">
        <v>0</v>
      </c>
      <c r="AC541" s="91"/>
      <c r="AD541" s="52">
        <v>0</v>
      </c>
      <c r="AE541" s="6">
        <v>0</v>
      </c>
      <c r="AF541" s="6">
        <v>0</v>
      </c>
      <c r="AG541" s="6">
        <v>0</v>
      </c>
      <c r="AH541" s="64" t="s">
        <v>1778</v>
      </c>
      <c r="AI541" s="91"/>
      <c r="AJ541" s="24"/>
      <c r="AK541" s="91"/>
      <c r="AL541" s="52">
        <v>100192</v>
      </c>
      <c r="AM541" s="6">
        <v>83798</v>
      </c>
      <c r="AN541" s="6">
        <v>87990</v>
      </c>
      <c r="AO541" s="6">
        <v>0</v>
      </c>
      <c r="AP541" s="6">
        <v>0</v>
      </c>
      <c r="AQ541" s="14">
        <v>0</v>
      </c>
      <c r="AR541" s="37"/>
      <c r="AS541" s="133"/>
      <c r="AT541" s="34">
        <v>0</v>
      </c>
      <c r="AU541" s="34">
        <v>0</v>
      </c>
      <c r="AW541" s="137"/>
      <c r="BC541" s="34">
        <v>0</v>
      </c>
    </row>
    <row r="542" spans="1:55" s="16" customFormat="1" ht="51">
      <c r="A542" s="57" t="s">
        <v>254</v>
      </c>
      <c r="B542" s="25">
        <v>200736800</v>
      </c>
      <c r="C542" s="1" t="s">
        <v>1314</v>
      </c>
      <c r="D542" s="1" t="s">
        <v>506</v>
      </c>
      <c r="E542" s="60" t="s">
        <v>2504</v>
      </c>
      <c r="F542" s="36" t="s">
        <v>1838</v>
      </c>
      <c r="G542" s="1" t="s">
        <v>961</v>
      </c>
      <c r="H542" s="1" t="s">
        <v>1615</v>
      </c>
      <c r="I542" s="1" t="s">
        <v>897</v>
      </c>
      <c r="J542" s="6">
        <v>487444</v>
      </c>
      <c r="K542" s="6">
        <v>456502</v>
      </c>
      <c r="L542" s="6">
        <v>479337</v>
      </c>
      <c r="M542" s="1" t="s">
        <v>2324</v>
      </c>
      <c r="N542" s="40">
        <v>0</v>
      </c>
      <c r="O542" s="47">
        <v>0</v>
      </c>
      <c r="P542" s="20">
        <v>2.2</v>
      </c>
      <c r="Q542" s="59" t="s">
        <v>2130</v>
      </c>
      <c r="R542" s="61">
        <v>0</v>
      </c>
      <c r="S542" s="63"/>
      <c r="T542" s="52">
        <v>0</v>
      </c>
      <c r="U542" s="6">
        <v>0</v>
      </c>
      <c r="V542" s="6">
        <v>0</v>
      </c>
      <c r="W542" s="6">
        <v>0</v>
      </c>
      <c r="X542" s="6">
        <v>0</v>
      </c>
      <c r="Y542" s="14">
        <v>0</v>
      </c>
      <c r="Z542" s="63"/>
      <c r="AA542" s="54">
        <v>0</v>
      </c>
      <c r="AB542" s="9">
        <v>0</v>
      </c>
      <c r="AC542" s="91"/>
      <c r="AD542" s="52">
        <v>0</v>
      </c>
      <c r="AE542" s="6">
        <v>0</v>
      </c>
      <c r="AF542" s="6">
        <v>0</v>
      </c>
      <c r="AG542" s="6">
        <v>0</v>
      </c>
      <c r="AH542" s="64" t="s">
        <v>1778</v>
      </c>
      <c r="AI542" s="91"/>
      <c r="AJ542" s="24"/>
      <c r="AK542" s="91"/>
      <c r="AL542" s="52">
        <v>373233</v>
      </c>
      <c r="AM542" s="6">
        <v>356401</v>
      </c>
      <c r="AN542" s="6">
        <v>330308</v>
      </c>
      <c r="AO542" s="6">
        <v>0</v>
      </c>
      <c r="AP542" s="6">
        <v>0</v>
      </c>
      <c r="AQ542" s="14">
        <v>0</v>
      </c>
      <c r="AR542" s="37" t="s">
        <v>2131</v>
      </c>
      <c r="AS542" s="133"/>
      <c r="AT542" s="34">
        <v>0</v>
      </c>
      <c r="AU542" s="34">
        <v>0</v>
      </c>
      <c r="AW542" s="137"/>
      <c r="BC542" s="34">
        <v>0</v>
      </c>
    </row>
    <row r="543" spans="1:55" s="16" customFormat="1" ht="76.5">
      <c r="A543" s="57" t="s">
        <v>254</v>
      </c>
      <c r="B543" s="25">
        <v>200723000</v>
      </c>
      <c r="C543" s="1" t="s">
        <v>2431</v>
      </c>
      <c r="D543" s="1" t="s">
        <v>2432</v>
      </c>
      <c r="E543" s="60" t="s">
        <v>540</v>
      </c>
      <c r="F543" s="36" t="s">
        <v>1842</v>
      </c>
      <c r="G543" s="1" t="s">
        <v>712</v>
      </c>
      <c r="H543" s="1" t="s">
        <v>1615</v>
      </c>
      <c r="I543" s="1" t="s">
        <v>897</v>
      </c>
      <c r="J543" s="6">
        <v>50697</v>
      </c>
      <c r="K543" s="6">
        <v>53716</v>
      </c>
      <c r="L543" s="6">
        <v>35028</v>
      </c>
      <c r="M543" s="1" t="s">
        <v>1618</v>
      </c>
      <c r="N543" s="40">
        <v>0</v>
      </c>
      <c r="O543" s="47">
        <v>0</v>
      </c>
      <c r="P543" s="20">
        <v>3</v>
      </c>
      <c r="Q543" s="59" t="s">
        <v>2069</v>
      </c>
      <c r="R543" s="61">
        <v>0</v>
      </c>
      <c r="S543" s="63"/>
      <c r="T543" s="52">
        <v>0</v>
      </c>
      <c r="U543" s="6">
        <v>0</v>
      </c>
      <c r="V543" s="6">
        <v>0</v>
      </c>
      <c r="W543" s="6">
        <v>0</v>
      </c>
      <c r="X543" s="6">
        <v>0</v>
      </c>
      <c r="Y543" s="14">
        <v>0</v>
      </c>
      <c r="Z543" s="63"/>
      <c r="AA543" s="54">
        <v>0</v>
      </c>
      <c r="AB543" s="9">
        <v>0</v>
      </c>
      <c r="AC543" s="91"/>
      <c r="AD543" s="52">
        <v>0</v>
      </c>
      <c r="AE543" s="6">
        <v>0</v>
      </c>
      <c r="AF543" s="6">
        <v>0</v>
      </c>
      <c r="AG543" s="6">
        <v>0</v>
      </c>
      <c r="AH543" s="64" t="s">
        <v>2253</v>
      </c>
      <c r="AI543" s="91"/>
      <c r="AJ543" s="24"/>
      <c r="AK543" s="91"/>
      <c r="AL543" s="52">
        <v>0</v>
      </c>
      <c r="AM543" s="6">
        <v>0</v>
      </c>
      <c r="AN543" s="6">
        <v>0</v>
      </c>
      <c r="AO543" s="6">
        <v>0</v>
      </c>
      <c r="AP543" s="6">
        <v>0</v>
      </c>
      <c r="AQ543" s="14">
        <v>0</v>
      </c>
      <c r="AR543" s="37"/>
      <c r="AS543" s="133"/>
      <c r="AT543" s="34">
        <v>0</v>
      </c>
      <c r="AU543" s="34">
        <v>0</v>
      </c>
      <c r="AW543" s="137"/>
      <c r="BC543" s="34">
        <v>0</v>
      </c>
    </row>
    <row r="544" spans="1:55" s="16" customFormat="1" ht="38.25">
      <c r="A544" s="57" t="s">
        <v>254</v>
      </c>
      <c r="B544" s="25">
        <v>200717500</v>
      </c>
      <c r="C544" s="1" t="s">
        <v>678</v>
      </c>
      <c r="D544" s="1" t="s">
        <v>679</v>
      </c>
      <c r="E544" s="60" t="s">
        <v>540</v>
      </c>
      <c r="F544" s="36" t="s">
        <v>1842</v>
      </c>
      <c r="G544" s="1" t="s">
        <v>917</v>
      </c>
      <c r="H544" s="1" t="s">
        <v>1620</v>
      </c>
      <c r="I544" s="1" t="s">
        <v>897</v>
      </c>
      <c r="J544" s="6">
        <v>80445</v>
      </c>
      <c r="K544" s="6">
        <v>124266</v>
      </c>
      <c r="L544" s="6">
        <v>129235</v>
      </c>
      <c r="M544" s="1" t="s">
        <v>2324</v>
      </c>
      <c r="N544" s="40">
        <v>0</v>
      </c>
      <c r="O544" s="47">
        <v>0</v>
      </c>
      <c r="P544" s="20">
        <v>2.3</v>
      </c>
      <c r="Q544" s="59" t="s">
        <v>2174</v>
      </c>
      <c r="R544" s="61">
        <v>0</v>
      </c>
      <c r="S544" s="63"/>
      <c r="T544" s="52">
        <v>0</v>
      </c>
      <c r="U544" s="6">
        <v>0</v>
      </c>
      <c r="V544" s="6">
        <v>0</v>
      </c>
      <c r="W544" s="6">
        <v>0</v>
      </c>
      <c r="X544" s="6">
        <v>0</v>
      </c>
      <c r="Y544" s="14">
        <v>0</v>
      </c>
      <c r="Z544" s="63"/>
      <c r="AA544" s="54">
        <v>0</v>
      </c>
      <c r="AB544" s="9">
        <v>0</v>
      </c>
      <c r="AC544" s="91"/>
      <c r="AD544" s="52">
        <v>0</v>
      </c>
      <c r="AE544" s="6">
        <v>0</v>
      </c>
      <c r="AF544" s="6">
        <v>0</v>
      </c>
      <c r="AG544" s="6">
        <v>0</v>
      </c>
      <c r="AH544" s="64" t="s">
        <v>742</v>
      </c>
      <c r="AI544" s="91"/>
      <c r="AJ544" s="24"/>
      <c r="AK544" s="91"/>
      <c r="AL544" s="52">
        <v>0</v>
      </c>
      <c r="AM544" s="6">
        <v>0</v>
      </c>
      <c r="AN544" s="6">
        <v>0</v>
      </c>
      <c r="AO544" s="6">
        <v>0</v>
      </c>
      <c r="AP544" s="6">
        <v>0</v>
      </c>
      <c r="AQ544" s="14">
        <v>0</v>
      </c>
      <c r="AR544" s="37"/>
      <c r="AS544" s="133"/>
      <c r="AT544" s="34">
        <v>0</v>
      </c>
      <c r="AU544" s="34">
        <v>0</v>
      </c>
      <c r="AW544" s="137"/>
      <c r="BC544" s="34">
        <v>0</v>
      </c>
    </row>
    <row r="545" spans="1:55" s="16" customFormat="1" ht="38.25">
      <c r="A545" s="57" t="s">
        <v>254</v>
      </c>
      <c r="B545" s="25">
        <v>200719000</v>
      </c>
      <c r="C545" s="1" t="s">
        <v>686</v>
      </c>
      <c r="D545" s="1" t="s">
        <v>687</v>
      </c>
      <c r="E545" s="60" t="s">
        <v>520</v>
      </c>
      <c r="F545" s="36" t="s">
        <v>2294</v>
      </c>
      <c r="G545" s="1" t="s">
        <v>958</v>
      </c>
      <c r="H545" s="1" t="s">
        <v>1620</v>
      </c>
      <c r="I545" s="1" t="s">
        <v>897</v>
      </c>
      <c r="J545" s="6">
        <v>213500</v>
      </c>
      <c r="K545" s="6">
        <v>170786</v>
      </c>
      <c r="L545" s="6">
        <v>170786</v>
      </c>
      <c r="M545" s="1" t="s">
        <v>2328</v>
      </c>
      <c r="N545" s="40">
        <v>0</v>
      </c>
      <c r="O545" s="47">
        <v>0</v>
      </c>
      <c r="P545" s="20">
        <v>2.2</v>
      </c>
      <c r="Q545" s="59" t="s">
        <v>1712</v>
      </c>
      <c r="R545" s="61">
        <v>0</v>
      </c>
      <c r="S545" s="63"/>
      <c r="T545" s="52">
        <v>0</v>
      </c>
      <c r="U545" s="6">
        <v>0</v>
      </c>
      <c r="V545" s="6">
        <v>0</v>
      </c>
      <c r="W545" s="6">
        <v>0</v>
      </c>
      <c r="X545" s="6">
        <v>0</v>
      </c>
      <c r="Y545" s="14">
        <v>0</v>
      </c>
      <c r="Z545" s="63"/>
      <c r="AA545" s="54">
        <v>0</v>
      </c>
      <c r="AB545" s="9">
        <v>0</v>
      </c>
      <c r="AC545" s="91"/>
      <c r="AD545" s="52">
        <v>0</v>
      </c>
      <c r="AE545" s="6">
        <v>0</v>
      </c>
      <c r="AF545" s="6">
        <v>0</v>
      </c>
      <c r="AG545" s="6">
        <v>0</v>
      </c>
      <c r="AH545" s="64" t="s">
        <v>742</v>
      </c>
      <c r="AI545" s="91"/>
      <c r="AJ545" s="24"/>
      <c r="AK545" s="91"/>
      <c r="AL545" s="52">
        <v>0</v>
      </c>
      <c r="AM545" s="6">
        <v>0</v>
      </c>
      <c r="AN545" s="6">
        <v>0</v>
      </c>
      <c r="AO545" s="6">
        <v>0</v>
      </c>
      <c r="AP545" s="6">
        <v>0</v>
      </c>
      <c r="AQ545" s="14">
        <v>0</v>
      </c>
      <c r="AR545" s="37"/>
      <c r="AS545" s="133"/>
      <c r="AT545" s="34">
        <v>0</v>
      </c>
      <c r="AU545" s="34">
        <v>0</v>
      </c>
      <c r="AW545" s="137"/>
      <c r="BC545" s="34">
        <v>0</v>
      </c>
    </row>
    <row r="546" spans="1:55" s="16" customFormat="1" ht="76.5">
      <c r="A546" s="57" t="s">
        <v>254</v>
      </c>
      <c r="B546" s="25">
        <v>200734900</v>
      </c>
      <c r="C546" s="1" t="s">
        <v>451</v>
      </c>
      <c r="D546" s="1" t="s">
        <v>687</v>
      </c>
      <c r="E546" s="60" t="s">
        <v>520</v>
      </c>
      <c r="F546" s="36" t="s">
        <v>2294</v>
      </c>
      <c r="G546" s="1" t="s">
        <v>102</v>
      </c>
      <c r="H546" s="1" t="s">
        <v>1620</v>
      </c>
      <c r="I546" s="1" t="s">
        <v>897</v>
      </c>
      <c r="J546" s="6">
        <v>213404</v>
      </c>
      <c r="K546" s="6">
        <v>203444</v>
      </c>
      <c r="L546" s="6">
        <v>203444</v>
      </c>
      <c r="M546" s="1" t="s">
        <v>2328</v>
      </c>
      <c r="N546" s="40">
        <v>0</v>
      </c>
      <c r="O546" s="47">
        <v>0</v>
      </c>
      <c r="P546" s="20">
        <v>2.3</v>
      </c>
      <c r="Q546" s="59" t="s">
        <v>2124</v>
      </c>
      <c r="R546" s="61">
        <v>0</v>
      </c>
      <c r="S546" s="63"/>
      <c r="T546" s="52">
        <v>0</v>
      </c>
      <c r="U546" s="6">
        <v>0</v>
      </c>
      <c r="V546" s="6">
        <v>0</v>
      </c>
      <c r="W546" s="6">
        <v>0</v>
      </c>
      <c r="X546" s="6">
        <v>0</v>
      </c>
      <c r="Y546" s="14">
        <v>0</v>
      </c>
      <c r="Z546" s="63"/>
      <c r="AA546" s="54">
        <v>0</v>
      </c>
      <c r="AB546" s="9">
        <v>0</v>
      </c>
      <c r="AC546" s="91"/>
      <c r="AD546" s="52">
        <v>0</v>
      </c>
      <c r="AE546" s="6">
        <v>0</v>
      </c>
      <c r="AF546" s="6">
        <v>0</v>
      </c>
      <c r="AG546" s="6">
        <v>0</v>
      </c>
      <c r="AH546" s="64" t="s">
        <v>742</v>
      </c>
      <c r="AI546" s="91"/>
      <c r="AJ546" s="24"/>
      <c r="AK546" s="91"/>
      <c r="AL546" s="52">
        <v>0</v>
      </c>
      <c r="AM546" s="6">
        <v>0</v>
      </c>
      <c r="AN546" s="6">
        <v>0</v>
      </c>
      <c r="AO546" s="6">
        <v>0</v>
      </c>
      <c r="AP546" s="6">
        <v>0</v>
      </c>
      <c r="AQ546" s="14">
        <v>0</v>
      </c>
      <c r="AR546" s="37"/>
      <c r="AS546" s="133"/>
      <c r="AT546" s="34">
        <v>0</v>
      </c>
      <c r="AU546" s="34">
        <v>0</v>
      </c>
      <c r="AW546" s="137"/>
      <c r="BC546" s="34">
        <v>0</v>
      </c>
    </row>
    <row r="547" spans="1:55" s="16" customFormat="1" ht="76.5">
      <c r="A547" s="57" t="s">
        <v>254</v>
      </c>
      <c r="B547" s="25">
        <v>200736200</v>
      </c>
      <c r="C547" s="1" t="s">
        <v>123</v>
      </c>
      <c r="D547" s="1" t="s">
        <v>687</v>
      </c>
      <c r="E547" s="60" t="s">
        <v>520</v>
      </c>
      <c r="F547" s="36" t="s">
        <v>2294</v>
      </c>
      <c r="G547" s="1" t="s">
        <v>109</v>
      </c>
      <c r="H547" s="1" t="s">
        <v>1615</v>
      </c>
      <c r="I547" s="1" t="s">
        <v>897</v>
      </c>
      <c r="J547" s="6">
        <v>26068</v>
      </c>
      <c r="K547" s="6">
        <v>17378</v>
      </c>
      <c r="L547" s="6">
        <v>0</v>
      </c>
      <c r="M547" s="1" t="s">
        <v>1844</v>
      </c>
      <c r="N547" s="40">
        <v>0</v>
      </c>
      <c r="O547" s="47">
        <v>0</v>
      </c>
      <c r="P547" s="20">
        <v>2.2</v>
      </c>
      <c r="Q547" s="59" t="s">
        <v>2129</v>
      </c>
      <c r="R547" s="61">
        <v>0</v>
      </c>
      <c r="S547" s="63"/>
      <c r="T547" s="52">
        <v>0</v>
      </c>
      <c r="U547" s="6">
        <v>0</v>
      </c>
      <c r="V547" s="6">
        <v>0</v>
      </c>
      <c r="W547" s="6">
        <v>0</v>
      </c>
      <c r="X547" s="6">
        <v>0</v>
      </c>
      <c r="Y547" s="14">
        <v>0</v>
      </c>
      <c r="Z547" s="63"/>
      <c r="AA547" s="54">
        <v>0</v>
      </c>
      <c r="AB547" s="9">
        <v>0</v>
      </c>
      <c r="AC547" s="91"/>
      <c r="AD547" s="52">
        <v>0</v>
      </c>
      <c r="AE547" s="6">
        <v>0</v>
      </c>
      <c r="AF547" s="6">
        <v>0</v>
      </c>
      <c r="AG547" s="6">
        <v>0</v>
      </c>
      <c r="AH547" s="64" t="s">
        <v>742</v>
      </c>
      <c r="AI547" s="91"/>
      <c r="AJ547" s="24"/>
      <c r="AK547" s="91"/>
      <c r="AL547" s="52">
        <v>0</v>
      </c>
      <c r="AM547" s="6">
        <v>0</v>
      </c>
      <c r="AN547" s="6">
        <v>0</v>
      </c>
      <c r="AO547" s="6">
        <v>0</v>
      </c>
      <c r="AP547" s="6">
        <v>0</v>
      </c>
      <c r="AQ547" s="14">
        <v>0</v>
      </c>
      <c r="AR547" s="37"/>
      <c r="AS547" s="133"/>
      <c r="AT547" s="34">
        <v>0</v>
      </c>
      <c r="AU547" s="34">
        <v>0</v>
      </c>
      <c r="AW547" s="137"/>
      <c r="BC547" s="34">
        <v>0</v>
      </c>
    </row>
    <row r="548" spans="1:55" s="16" customFormat="1" ht="76.5">
      <c r="A548" s="57" t="s">
        <v>254</v>
      </c>
      <c r="B548" s="25">
        <v>200303900</v>
      </c>
      <c r="C548" s="1" t="s">
        <v>2080</v>
      </c>
      <c r="D548" s="1" t="s">
        <v>2081</v>
      </c>
      <c r="E548" s="60" t="s">
        <v>520</v>
      </c>
      <c r="F548" s="36" t="s">
        <v>2294</v>
      </c>
      <c r="G548" s="1" t="s">
        <v>419</v>
      </c>
      <c r="H548" s="1" t="s">
        <v>1615</v>
      </c>
      <c r="I548" s="1" t="s">
        <v>1854</v>
      </c>
      <c r="J548" s="6">
        <v>572670</v>
      </c>
      <c r="K548" s="6">
        <v>582399</v>
      </c>
      <c r="L548" s="6">
        <v>592537</v>
      </c>
      <c r="M548" s="1" t="s">
        <v>2324</v>
      </c>
      <c r="N548" s="40">
        <v>0</v>
      </c>
      <c r="O548" s="9">
        <v>448728</v>
      </c>
      <c r="P548" s="20">
        <v>2.3</v>
      </c>
      <c r="Q548" s="59" t="s">
        <v>1737</v>
      </c>
      <c r="R548" s="61">
        <v>448728</v>
      </c>
      <c r="S548" s="63"/>
      <c r="T548" s="52">
        <v>448728</v>
      </c>
      <c r="U548" s="6">
        <v>448728</v>
      </c>
      <c r="V548" s="6">
        <v>448728</v>
      </c>
      <c r="W548" s="6">
        <v>0</v>
      </c>
      <c r="X548" s="6">
        <v>0</v>
      </c>
      <c r="Y548" s="14">
        <v>0</v>
      </c>
      <c r="Z548" s="63"/>
      <c r="AA548" s="52">
        <v>448728</v>
      </c>
      <c r="AB548" s="9">
        <v>0</v>
      </c>
      <c r="AC548" s="91"/>
      <c r="AD548" s="52">
        <v>448728</v>
      </c>
      <c r="AE548" s="6">
        <v>448728</v>
      </c>
      <c r="AF548" s="6">
        <v>0</v>
      </c>
      <c r="AG548" s="6">
        <v>0</v>
      </c>
      <c r="AH548" s="64" t="s">
        <v>2034</v>
      </c>
      <c r="AI548" s="91"/>
      <c r="AJ548" s="24"/>
      <c r="AK548" s="91"/>
      <c r="AL548" s="52">
        <v>0</v>
      </c>
      <c r="AM548" s="6">
        <v>0</v>
      </c>
      <c r="AN548" s="6">
        <v>0</v>
      </c>
      <c r="AO548" s="6">
        <v>0</v>
      </c>
      <c r="AP548" s="6">
        <v>0</v>
      </c>
      <c r="AQ548" s="14">
        <v>0</v>
      </c>
      <c r="AR548" s="37" t="s">
        <v>2234</v>
      </c>
      <c r="AS548" s="133"/>
      <c r="AT548" s="34">
        <v>0</v>
      </c>
      <c r="AU548" s="34">
        <v>0</v>
      </c>
      <c r="AW548" s="137"/>
      <c r="BC548" s="34">
        <v>0</v>
      </c>
    </row>
    <row r="549" spans="1:55" s="16" customFormat="1" ht="89.25">
      <c r="A549" s="57" t="s">
        <v>252</v>
      </c>
      <c r="B549" s="25">
        <v>200203400</v>
      </c>
      <c r="C549" s="1" t="s">
        <v>2465</v>
      </c>
      <c r="D549" s="1" t="s">
        <v>2466</v>
      </c>
      <c r="E549" s="60" t="s">
        <v>209</v>
      </c>
      <c r="F549" s="36" t="s">
        <v>869</v>
      </c>
      <c r="G549" s="1" t="s">
        <v>911</v>
      </c>
      <c r="H549" s="1" t="s">
        <v>1615</v>
      </c>
      <c r="I549" s="1" t="s">
        <v>2326</v>
      </c>
      <c r="J549" s="6">
        <v>89780</v>
      </c>
      <c r="K549" s="6">
        <v>94769</v>
      </c>
      <c r="L549" s="6">
        <v>94094</v>
      </c>
      <c r="M549" s="1" t="s">
        <v>2328</v>
      </c>
      <c r="N549" s="40">
        <v>0</v>
      </c>
      <c r="O549" s="9">
        <v>79657</v>
      </c>
      <c r="P549" s="20">
        <v>2.1</v>
      </c>
      <c r="Q549" s="59" t="s">
        <v>2409</v>
      </c>
      <c r="R549" s="61">
        <v>79657</v>
      </c>
      <c r="S549" s="63"/>
      <c r="T549" s="52">
        <v>71824</v>
      </c>
      <c r="U549" s="6">
        <v>75815</v>
      </c>
      <c r="V549" s="6">
        <v>75275</v>
      </c>
      <c r="W549" s="6">
        <v>0</v>
      </c>
      <c r="X549" s="6">
        <v>0</v>
      </c>
      <c r="Y549" s="14">
        <v>0</v>
      </c>
      <c r="Z549" s="63"/>
      <c r="AA549" s="52">
        <v>71824</v>
      </c>
      <c r="AB549" s="9">
        <v>0</v>
      </c>
      <c r="AC549" s="91"/>
      <c r="AD549" s="52">
        <v>75815</v>
      </c>
      <c r="AE549" s="6">
        <v>75275</v>
      </c>
      <c r="AF549" s="6">
        <v>0</v>
      </c>
      <c r="AG549" s="6">
        <v>0</v>
      </c>
      <c r="AH549" s="64" t="s">
        <v>1384</v>
      </c>
      <c r="AI549" s="91"/>
      <c r="AJ549" s="24"/>
      <c r="AK549" s="91"/>
      <c r="AL549" s="52">
        <v>0</v>
      </c>
      <c r="AM549" s="6">
        <v>0</v>
      </c>
      <c r="AN549" s="6">
        <v>0</v>
      </c>
      <c r="AO549" s="6">
        <v>0</v>
      </c>
      <c r="AP549" s="6">
        <v>0</v>
      </c>
      <c r="AQ549" s="14">
        <v>0</v>
      </c>
      <c r="AR549" s="37"/>
      <c r="AS549" s="133"/>
      <c r="AT549" s="34">
        <v>0</v>
      </c>
      <c r="AU549" s="34">
        <v>0</v>
      </c>
      <c r="AW549" s="137"/>
      <c r="BC549" s="34">
        <v>0</v>
      </c>
    </row>
    <row r="550" spans="1:55" s="16" customFormat="1" ht="38.25">
      <c r="A550" s="57" t="s">
        <v>254</v>
      </c>
      <c r="B550" s="25">
        <v>200707300</v>
      </c>
      <c r="C550" s="1" t="s">
        <v>1302</v>
      </c>
      <c r="D550" s="1" t="s">
        <v>1303</v>
      </c>
      <c r="E550" s="60" t="s">
        <v>540</v>
      </c>
      <c r="F550" s="36" t="s">
        <v>874</v>
      </c>
      <c r="G550" s="1" t="s">
        <v>335</v>
      </c>
      <c r="H550" s="1" t="s">
        <v>1620</v>
      </c>
      <c r="I550" s="1" t="s">
        <v>897</v>
      </c>
      <c r="J550" s="6">
        <v>235068</v>
      </c>
      <c r="K550" s="6">
        <v>361079</v>
      </c>
      <c r="L550" s="6">
        <v>290357</v>
      </c>
      <c r="M550" s="1" t="s">
        <v>1618</v>
      </c>
      <c r="N550" s="40">
        <v>0</v>
      </c>
      <c r="O550" s="47">
        <v>0</v>
      </c>
      <c r="P550" s="20">
        <v>1</v>
      </c>
      <c r="Q550" s="59" t="s">
        <v>2290</v>
      </c>
      <c r="R550" s="61">
        <v>0</v>
      </c>
      <c r="S550" s="63"/>
      <c r="T550" s="52">
        <v>0</v>
      </c>
      <c r="U550" s="6">
        <v>0</v>
      </c>
      <c r="V550" s="6">
        <v>0</v>
      </c>
      <c r="W550" s="6">
        <v>0</v>
      </c>
      <c r="X550" s="6">
        <v>0</v>
      </c>
      <c r="Y550" s="14">
        <v>0</v>
      </c>
      <c r="Z550" s="63"/>
      <c r="AA550" s="54">
        <v>0</v>
      </c>
      <c r="AB550" s="9">
        <v>0</v>
      </c>
      <c r="AC550" s="91"/>
      <c r="AD550" s="52">
        <v>0</v>
      </c>
      <c r="AE550" s="6">
        <v>0</v>
      </c>
      <c r="AF550" s="6">
        <v>0</v>
      </c>
      <c r="AG550" s="6">
        <v>0</v>
      </c>
      <c r="AH550" s="64" t="s">
        <v>742</v>
      </c>
      <c r="AI550" s="91"/>
      <c r="AJ550" s="24"/>
      <c r="AK550" s="91"/>
      <c r="AL550" s="52">
        <v>0</v>
      </c>
      <c r="AM550" s="6">
        <v>0</v>
      </c>
      <c r="AN550" s="6">
        <v>0</v>
      </c>
      <c r="AO550" s="6">
        <v>0</v>
      </c>
      <c r="AP550" s="6">
        <v>0</v>
      </c>
      <c r="AQ550" s="14">
        <v>0</v>
      </c>
      <c r="AR550" s="37"/>
      <c r="AS550" s="133"/>
      <c r="AT550" s="34">
        <v>0</v>
      </c>
      <c r="AU550" s="34">
        <v>0</v>
      </c>
      <c r="AW550" s="137"/>
      <c r="BC550" s="34">
        <v>0</v>
      </c>
    </row>
    <row r="551" spans="1:55" s="16" customFormat="1" ht="63.75">
      <c r="A551" s="57" t="s">
        <v>252</v>
      </c>
      <c r="B551" s="25">
        <v>200702300</v>
      </c>
      <c r="C551" s="1" t="s">
        <v>559</v>
      </c>
      <c r="D551" s="1" t="s">
        <v>560</v>
      </c>
      <c r="E551" s="60" t="s">
        <v>1487</v>
      </c>
      <c r="F551" s="36" t="s">
        <v>1049</v>
      </c>
      <c r="G551" s="1" t="s">
        <v>786</v>
      </c>
      <c r="H551" s="1" t="s">
        <v>1615</v>
      </c>
      <c r="I551" s="1" t="s">
        <v>897</v>
      </c>
      <c r="J551" s="6">
        <v>141860</v>
      </c>
      <c r="K551" s="6">
        <v>141860</v>
      </c>
      <c r="L551" s="6">
        <v>141290</v>
      </c>
      <c r="M551" s="1" t="s">
        <v>1844</v>
      </c>
      <c r="N551" s="6">
        <v>0</v>
      </c>
      <c r="O551" s="9">
        <v>0</v>
      </c>
      <c r="P551" s="20">
        <v>3</v>
      </c>
      <c r="Q551" s="59" t="s">
        <v>873</v>
      </c>
      <c r="R551" s="61">
        <v>0</v>
      </c>
      <c r="S551" s="63"/>
      <c r="T551" s="52">
        <v>0</v>
      </c>
      <c r="U551" s="6">
        <v>0</v>
      </c>
      <c r="V551" s="6">
        <v>0</v>
      </c>
      <c r="W551" s="6">
        <v>0</v>
      </c>
      <c r="X551" s="6">
        <v>0</v>
      </c>
      <c r="Y551" s="14">
        <v>0</v>
      </c>
      <c r="Z551" s="63"/>
      <c r="AA551" s="54">
        <v>0</v>
      </c>
      <c r="AB551" s="9">
        <v>0</v>
      </c>
      <c r="AC551" s="91"/>
      <c r="AD551" s="52">
        <v>0</v>
      </c>
      <c r="AE551" s="6">
        <v>0</v>
      </c>
      <c r="AF551" s="6">
        <v>0</v>
      </c>
      <c r="AG551" s="6">
        <v>0</v>
      </c>
      <c r="AH551" s="64" t="s">
        <v>742</v>
      </c>
      <c r="AI551" s="91"/>
      <c r="AJ551" s="24"/>
      <c r="AK551" s="91"/>
      <c r="AL551" s="52">
        <v>0</v>
      </c>
      <c r="AM551" s="6">
        <v>0</v>
      </c>
      <c r="AN551" s="6">
        <v>0</v>
      </c>
      <c r="AO551" s="6">
        <v>0</v>
      </c>
      <c r="AP551" s="6">
        <v>0</v>
      </c>
      <c r="AQ551" s="14">
        <v>0</v>
      </c>
      <c r="AR551" s="37"/>
      <c r="AS551" s="133"/>
      <c r="AT551" s="34">
        <v>0</v>
      </c>
      <c r="AU551" s="34">
        <v>0</v>
      </c>
      <c r="AW551" s="137"/>
      <c r="BC551" s="34">
        <v>0</v>
      </c>
    </row>
    <row r="552" spans="1:55" s="16" customFormat="1" ht="76.5">
      <c r="A552" s="57" t="s">
        <v>252</v>
      </c>
      <c r="B552" s="25">
        <v>200706100</v>
      </c>
      <c r="C552" s="1" t="s">
        <v>550</v>
      </c>
      <c r="D552" s="1" t="s">
        <v>560</v>
      </c>
      <c r="E552" s="60" t="s">
        <v>209</v>
      </c>
      <c r="F552" s="36" t="s">
        <v>57</v>
      </c>
      <c r="G552" s="1" t="s">
        <v>229</v>
      </c>
      <c r="H552" s="1" t="s">
        <v>1615</v>
      </c>
      <c r="I552" s="1" t="s">
        <v>897</v>
      </c>
      <c r="J552" s="6">
        <v>103557</v>
      </c>
      <c r="K552" s="6">
        <v>99257</v>
      </c>
      <c r="L552" s="6">
        <v>99257</v>
      </c>
      <c r="M552" s="1" t="s">
        <v>2328</v>
      </c>
      <c r="N552" s="6">
        <v>0</v>
      </c>
      <c r="O552" s="9">
        <v>0</v>
      </c>
      <c r="P552" s="20">
        <v>2.1</v>
      </c>
      <c r="Q552" s="59" t="s">
        <v>58</v>
      </c>
      <c r="R552" s="61">
        <v>0</v>
      </c>
      <c r="S552" s="63"/>
      <c r="T552" s="52">
        <v>0</v>
      </c>
      <c r="U552" s="6">
        <v>0</v>
      </c>
      <c r="V552" s="6">
        <v>0</v>
      </c>
      <c r="W552" s="6">
        <v>0</v>
      </c>
      <c r="X552" s="6">
        <v>0</v>
      </c>
      <c r="Y552" s="14">
        <v>0</v>
      </c>
      <c r="Z552" s="63"/>
      <c r="AA552" s="54">
        <v>0</v>
      </c>
      <c r="AB552" s="9">
        <v>0</v>
      </c>
      <c r="AC552" s="91"/>
      <c r="AD552" s="52">
        <v>0</v>
      </c>
      <c r="AE552" s="6">
        <v>0</v>
      </c>
      <c r="AF552" s="6">
        <v>0</v>
      </c>
      <c r="AG552" s="6">
        <v>0</v>
      </c>
      <c r="AH552" s="64" t="s">
        <v>742</v>
      </c>
      <c r="AI552" s="91"/>
      <c r="AJ552" s="24"/>
      <c r="AK552" s="91"/>
      <c r="AL552" s="52">
        <v>0</v>
      </c>
      <c r="AM552" s="6">
        <v>0</v>
      </c>
      <c r="AN552" s="6">
        <v>0</v>
      </c>
      <c r="AO552" s="6">
        <v>0</v>
      </c>
      <c r="AP552" s="6">
        <v>0</v>
      </c>
      <c r="AQ552" s="14">
        <v>0</v>
      </c>
      <c r="AR552" s="37"/>
      <c r="AS552" s="133"/>
      <c r="AT552" s="34">
        <v>0</v>
      </c>
      <c r="AU552" s="34">
        <v>0</v>
      </c>
      <c r="AW552" s="137"/>
      <c r="BC552" s="34">
        <v>0</v>
      </c>
    </row>
    <row r="553" spans="1:55" s="16" customFormat="1" ht="63.75">
      <c r="A553" s="57" t="s">
        <v>252</v>
      </c>
      <c r="B553" s="25">
        <v>200722000</v>
      </c>
      <c r="C553" s="1" t="s">
        <v>1082</v>
      </c>
      <c r="D553" s="1" t="s">
        <v>560</v>
      </c>
      <c r="E553" s="60" t="s">
        <v>1487</v>
      </c>
      <c r="F553" s="36" t="s">
        <v>1309</v>
      </c>
      <c r="G553" s="1" t="s">
        <v>708</v>
      </c>
      <c r="H553" s="1" t="s">
        <v>1615</v>
      </c>
      <c r="I553" s="1" t="s">
        <v>897</v>
      </c>
      <c r="J553" s="6">
        <v>339993</v>
      </c>
      <c r="K553" s="6">
        <v>179673</v>
      </c>
      <c r="L553" s="6">
        <v>160573</v>
      </c>
      <c r="M553" s="1" t="s">
        <v>1844</v>
      </c>
      <c r="N553" s="6">
        <v>0</v>
      </c>
      <c r="O553" s="9">
        <v>0</v>
      </c>
      <c r="P553" s="20">
        <v>1</v>
      </c>
      <c r="Q553" s="59" t="s">
        <v>1310</v>
      </c>
      <c r="R553" s="61">
        <v>0</v>
      </c>
      <c r="S553" s="63"/>
      <c r="T553" s="52">
        <v>0</v>
      </c>
      <c r="U553" s="6">
        <v>0</v>
      </c>
      <c r="V553" s="6">
        <v>0</v>
      </c>
      <c r="W553" s="6">
        <v>0</v>
      </c>
      <c r="X553" s="6">
        <v>0</v>
      </c>
      <c r="Y553" s="14">
        <v>0</v>
      </c>
      <c r="Z553" s="63"/>
      <c r="AA553" s="54">
        <v>0</v>
      </c>
      <c r="AB553" s="9">
        <v>0</v>
      </c>
      <c r="AC553" s="91"/>
      <c r="AD553" s="52">
        <v>0</v>
      </c>
      <c r="AE553" s="6">
        <v>0</v>
      </c>
      <c r="AF553" s="6">
        <v>0</v>
      </c>
      <c r="AG553" s="6">
        <v>0</v>
      </c>
      <c r="AH553" s="64" t="s">
        <v>742</v>
      </c>
      <c r="AI553" s="91"/>
      <c r="AJ553" s="24"/>
      <c r="AK553" s="91"/>
      <c r="AL553" s="52">
        <v>0</v>
      </c>
      <c r="AM553" s="6">
        <v>0</v>
      </c>
      <c r="AN553" s="6">
        <v>0</v>
      </c>
      <c r="AO553" s="6">
        <v>0</v>
      </c>
      <c r="AP553" s="6">
        <v>0</v>
      </c>
      <c r="AQ553" s="14">
        <v>0</v>
      </c>
      <c r="AR553" s="37"/>
      <c r="AS553" s="133"/>
      <c r="AT553" s="34">
        <v>0</v>
      </c>
      <c r="AU553" s="34">
        <v>0</v>
      </c>
      <c r="AW553" s="137"/>
      <c r="BC553" s="34">
        <v>0</v>
      </c>
    </row>
    <row r="554" spans="1:55" s="16" customFormat="1" ht="25.5">
      <c r="A554" s="57" t="s">
        <v>254</v>
      </c>
      <c r="B554" s="25">
        <v>200702500</v>
      </c>
      <c r="C554" s="1" t="s">
        <v>554</v>
      </c>
      <c r="D554" s="1" t="s">
        <v>555</v>
      </c>
      <c r="E554" s="60" t="s">
        <v>540</v>
      </c>
      <c r="F554" s="36" t="s">
        <v>1842</v>
      </c>
      <c r="G554" s="1" t="s">
        <v>787</v>
      </c>
      <c r="H554" s="1" t="s">
        <v>1851</v>
      </c>
      <c r="I554" s="1" t="s">
        <v>897</v>
      </c>
      <c r="J554" s="6">
        <v>459790</v>
      </c>
      <c r="K554" s="6">
        <v>459790</v>
      </c>
      <c r="L554" s="6">
        <v>403883</v>
      </c>
      <c r="M554" s="1" t="s">
        <v>1618</v>
      </c>
      <c r="N554" s="40">
        <v>0</v>
      </c>
      <c r="O554" s="47">
        <v>0</v>
      </c>
      <c r="P554" s="20">
        <v>1</v>
      </c>
      <c r="Q554" s="59" t="s">
        <v>2276</v>
      </c>
      <c r="R554" s="61">
        <v>0</v>
      </c>
      <c r="S554" s="63"/>
      <c r="T554" s="52">
        <v>0</v>
      </c>
      <c r="U554" s="6">
        <v>0</v>
      </c>
      <c r="V554" s="6">
        <v>0</v>
      </c>
      <c r="W554" s="6">
        <v>0</v>
      </c>
      <c r="X554" s="6">
        <v>0</v>
      </c>
      <c r="Y554" s="14">
        <v>0</v>
      </c>
      <c r="Z554" s="63"/>
      <c r="AA554" s="54">
        <v>0</v>
      </c>
      <c r="AB554" s="9">
        <v>0</v>
      </c>
      <c r="AC554" s="91"/>
      <c r="AD554" s="52">
        <v>0</v>
      </c>
      <c r="AE554" s="6">
        <v>0</v>
      </c>
      <c r="AF554" s="6">
        <v>0</v>
      </c>
      <c r="AG554" s="6">
        <v>0</v>
      </c>
      <c r="AH554" s="64" t="s">
        <v>742</v>
      </c>
      <c r="AI554" s="91"/>
      <c r="AJ554" s="24"/>
      <c r="AK554" s="91"/>
      <c r="AL554" s="52">
        <v>0</v>
      </c>
      <c r="AM554" s="6">
        <v>0</v>
      </c>
      <c r="AN554" s="6">
        <v>0</v>
      </c>
      <c r="AO554" s="6">
        <v>0</v>
      </c>
      <c r="AP554" s="6">
        <v>0</v>
      </c>
      <c r="AQ554" s="14">
        <v>0</v>
      </c>
      <c r="AR554" s="37"/>
      <c r="AS554" s="133"/>
      <c r="AT554" s="34">
        <v>0</v>
      </c>
      <c r="AU554" s="34">
        <v>0</v>
      </c>
      <c r="AW554" s="137"/>
      <c r="BC554" s="34">
        <v>0</v>
      </c>
    </row>
    <row r="555" spans="1:55" s="16" customFormat="1" ht="51">
      <c r="A555" s="57" t="s">
        <v>254</v>
      </c>
      <c r="B555" s="25">
        <v>198811525</v>
      </c>
      <c r="C555" s="1" t="s">
        <v>1686</v>
      </c>
      <c r="D555" s="1" t="s">
        <v>1494</v>
      </c>
      <c r="E555" s="60" t="s">
        <v>209</v>
      </c>
      <c r="F555" s="36" t="s">
        <v>1861</v>
      </c>
      <c r="G555" s="1" t="s">
        <v>568</v>
      </c>
      <c r="H555" s="1" t="s">
        <v>1615</v>
      </c>
      <c r="I555" s="1" t="s">
        <v>1580</v>
      </c>
      <c r="J555" s="6">
        <v>628701</v>
      </c>
      <c r="K555" s="6">
        <v>0</v>
      </c>
      <c r="L555" s="6">
        <v>0</v>
      </c>
      <c r="M555" s="1" t="s">
        <v>1844</v>
      </c>
      <c r="N555" s="6">
        <v>129400</v>
      </c>
      <c r="O555" s="9">
        <v>1984940</v>
      </c>
      <c r="P555" s="20">
        <v>2.3</v>
      </c>
      <c r="Q555" s="59" t="s">
        <v>2191</v>
      </c>
      <c r="R555" s="61">
        <v>2114340</v>
      </c>
      <c r="S555" s="63"/>
      <c r="T555" s="52">
        <v>0</v>
      </c>
      <c r="U555" s="6">
        <v>0</v>
      </c>
      <c r="V555" s="6">
        <v>0</v>
      </c>
      <c r="W555" s="6">
        <v>0</v>
      </c>
      <c r="X555" s="6">
        <v>0</v>
      </c>
      <c r="Y555" s="14">
        <v>0</v>
      </c>
      <c r="Z555" s="63"/>
      <c r="AA555" s="54">
        <v>0</v>
      </c>
      <c r="AB555" s="9">
        <v>0</v>
      </c>
      <c r="AC555" s="91"/>
      <c r="AD555" s="52">
        <v>0</v>
      </c>
      <c r="AE555" s="6">
        <v>0</v>
      </c>
      <c r="AF555" s="6">
        <v>0</v>
      </c>
      <c r="AG555" s="6">
        <v>0</v>
      </c>
      <c r="AH555" s="64" t="s">
        <v>2332</v>
      </c>
      <c r="AI555" s="91"/>
      <c r="AJ555" s="24"/>
      <c r="AK555" s="91"/>
      <c r="AL555" s="52">
        <v>0</v>
      </c>
      <c r="AM555" s="6">
        <v>0</v>
      </c>
      <c r="AN555" s="6">
        <v>0</v>
      </c>
      <c r="AO555" s="6">
        <v>0</v>
      </c>
      <c r="AP555" s="6">
        <v>0</v>
      </c>
      <c r="AQ555" s="14">
        <v>0</v>
      </c>
      <c r="AR555" s="37"/>
      <c r="AS555" s="133"/>
      <c r="AT555" s="34">
        <v>0</v>
      </c>
      <c r="AU555" s="34">
        <v>0</v>
      </c>
      <c r="AW555" s="137"/>
      <c r="BC555" s="34">
        <v>0</v>
      </c>
    </row>
    <row r="556" spans="1:55" s="16" customFormat="1" ht="38.25">
      <c r="A556" s="57" t="s">
        <v>252</v>
      </c>
      <c r="B556" s="25">
        <v>198812035</v>
      </c>
      <c r="C556" s="1" t="s">
        <v>92</v>
      </c>
      <c r="D556" s="1" t="s">
        <v>1494</v>
      </c>
      <c r="E556" s="60" t="s">
        <v>1487</v>
      </c>
      <c r="F556" s="36" t="s">
        <v>1832</v>
      </c>
      <c r="G556" s="1" t="s">
        <v>347</v>
      </c>
      <c r="H556" s="1" t="s">
        <v>1615</v>
      </c>
      <c r="I556" s="1" t="s">
        <v>1580</v>
      </c>
      <c r="J556" s="6">
        <v>445344</v>
      </c>
      <c r="K556" s="6">
        <v>458674</v>
      </c>
      <c r="L556" s="6">
        <v>472433</v>
      </c>
      <c r="M556" s="1" t="s">
        <v>2324</v>
      </c>
      <c r="N556" s="6">
        <v>0</v>
      </c>
      <c r="O556" s="9">
        <v>415674</v>
      </c>
      <c r="P556" s="20">
        <v>2.2</v>
      </c>
      <c r="Q556" s="59" t="s">
        <v>2533</v>
      </c>
      <c r="R556" s="61">
        <v>415674</v>
      </c>
      <c r="S556" s="63"/>
      <c r="T556" s="52">
        <v>461666</v>
      </c>
      <c r="U556" s="6">
        <v>461666</v>
      </c>
      <c r="V556" s="6">
        <v>461666</v>
      </c>
      <c r="W556" s="6">
        <v>0</v>
      </c>
      <c r="X556" s="6">
        <v>0</v>
      </c>
      <c r="Y556" s="14">
        <v>0</v>
      </c>
      <c r="Z556" s="63"/>
      <c r="AA556" s="52">
        <v>461666</v>
      </c>
      <c r="AB556" s="9">
        <v>0</v>
      </c>
      <c r="AC556" s="91"/>
      <c r="AD556" s="52">
        <v>461666</v>
      </c>
      <c r="AE556" s="6">
        <v>461666</v>
      </c>
      <c r="AF556" s="6">
        <v>0</v>
      </c>
      <c r="AG556" s="6">
        <v>0</v>
      </c>
      <c r="AH556" s="64"/>
      <c r="AI556" s="91"/>
      <c r="AJ556" s="24"/>
      <c r="AK556" s="91"/>
      <c r="AL556" s="52">
        <v>461666</v>
      </c>
      <c r="AM556" s="6">
        <v>461666</v>
      </c>
      <c r="AN556" s="6">
        <v>461666</v>
      </c>
      <c r="AO556" s="6">
        <v>0</v>
      </c>
      <c r="AP556" s="6">
        <v>0</v>
      </c>
      <c r="AQ556" s="14">
        <v>0</v>
      </c>
      <c r="AR556" s="37"/>
      <c r="AS556" s="133"/>
      <c r="AT556" s="34">
        <v>0</v>
      </c>
      <c r="AU556" s="34">
        <v>0</v>
      </c>
      <c r="AW556" s="137"/>
      <c r="BC556" s="34">
        <v>0</v>
      </c>
    </row>
    <row r="557" spans="1:55" s="16" customFormat="1" ht="51">
      <c r="A557" s="57" t="s">
        <v>254</v>
      </c>
      <c r="B557" s="25">
        <v>199506335</v>
      </c>
      <c r="C557" s="1" t="s">
        <v>2472</v>
      </c>
      <c r="D557" s="1" t="s">
        <v>1494</v>
      </c>
      <c r="E557" s="60" t="s">
        <v>1487</v>
      </c>
      <c r="F557" s="36" t="s">
        <v>1832</v>
      </c>
      <c r="G557" s="1" t="s">
        <v>1454</v>
      </c>
      <c r="H557" s="1" t="s">
        <v>1615</v>
      </c>
      <c r="I557" s="1" t="s">
        <v>1580</v>
      </c>
      <c r="J557" s="6">
        <v>2594240</v>
      </c>
      <c r="K557" s="6">
        <v>1350659</v>
      </c>
      <c r="L557" s="6">
        <v>1367010</v>
      </c>
      <c r="M557" s="1" t="s">
        <v>78</v>
      </c>
      <c r="N557" s="6">
        <v>0</v>
      </c>
      <c r="O557" s="9">
        <v>545773</v>
      </c>
      <c r="P557" s="20">
        <v>2.3</v>
      </c>
      <c r="Q557" s="59" t="s">
        <v>2025</v>
      </c>
      <c r="R557" s="61">
        <v>545773</v>
      </c>
      <c r="S557" s="63"/>
      <c r="T557" s="52">
        <v>520000</v>
      </c>
      <c r="U557" s="6">
        <v>520000</v>
      </c>
      <c r="V557" s="6">
        <v>520000</v>
      </c>
      <c r="W557" s="6">
        <v>0</v>
      </c>
      <c r="X557" s="6">
        <v>0</v>
      </c>
      <c r="Y557" s="14">
        <v>0</v>
      </c>
      <c r="Z557" s="63"/>
      <c r="AA557" s="52">
        <v>520000</v>
      </c>
      <c r="AB557" s="9">
        <v>0</v>
      </c>
      <c r="AC557" s="91"/>
      <c r="AD557" s="52">
        <v>520000</v>
      </c>
      <c r="AE557" s="6">
        <v>520000</v>
      </c>
      <c r="AF557" s="6">
        <v>0</v>
      </c>
      <c r="AG557" s="6">
        <v>0</v>
      </c>
      <c r="AH557" s="64" t="s">
        <v>2599</v>
      </c>
      <c r="AI557" s="91"/>
      <c r="AJ557" s="24"/>
      <c r="AK557" s="91"/>
      <c r="AL557" s="52">
        <v>520000</v>
      </c>
      <c r="AM557" s="6">
        <v>520000</v>
      </c>
      <c r="AN557" s="6">
        <v>520000</v>
      </c>
      <c r="AO557" s="6">
        <v>0</v>
      </c>
      <c r="AP557" s="6">
        <v>0</v>
      </c>
      <c r="AQ557" s="14">
        <v>0</v>
      </c>
      <c r="AR557" s="37" t="s">
        <v>2023</v>
      </c>
      <c r="AS557" s="133"/>
      <c r="AT557" s="34">
        <v>0</v>
      </c>
      <c r="AU557" s="34">
        <v>0</v>
      </c>
      <c r="AW557" s="137"/>
      <c r="BC557" s="34">
        <v>0</v>
      </c>
    </row>
    <row r="558" spans="1:55" s="16" customFormat="1" ht="102">
      <c r="A558" s="57" t="s">
        <v>251</v>
      </c>
      <c r="B558" s="25">
        <v>199701325</v>
      </c>
      <c r="C558" s="1" t="s">
        <v>1501</v>
      </c>
      <c r="D558" s="1" t="s">
        <v>1494</v>
      </c>
      <c r="E558" s="60" t="s">
        <v>209</v>
      </c>
      <c r="F558" s="36" t="s">
        <v>1861</v>
      </c>
      <c r="G558" s="1" t="s">
        <v>352</v>
      </c>
      <c r="H558" s="1" t="s">
        <v>1615</v>
      </c>
      <c r="I558" s="1" t="s">
        <v>1580</v>
      </c>
      <c r="J558" s="6">
        <v>2823155</v>
      </c>
      <c r="K558" s="6">
        <v>2865761</v>
      </c>
      <c r="L558" s="6">
        <v>2999028</v>
      </c>
      <c r="M558" s="1" t="s">
        <v>1844</v>
      </c>
      <c r="N558" s="6">
        <v>0</v>
      </c>
      <c r="O558" s="9">
        <v>2597942</v>
      </c>
      <c r="P558" s="20">
        <v>2.3</v>
      </c>
      <c r="Q558" s="59" t="s">
        <v>1556</v>
      </c>
      <c r="R558" s="61">
        <v>2597942</v>
      </c>
      <c r="S558" s="63"/>
      <c r="T558" s="52">
        <v>2666666</v>
      </c>
      <c r="U558" s="6">
        <v>2666666</v>
      </c>
      <c r="V558" s="6">
        <v>2666666</v>
      </c>
      <c r="W558" s="6">
        <v>0</v>
      </c>
      <c r="X558" s="6">
        <v>0</v>
      </c>
      <c r="Y558" s="14">
        <v>0</v>
      </c>
      <c r="Z558" s="63"/>
      <c r="AA558" s="53">
        <v>2676666</v>
      </c>
      <c r="AB558" s="9">
        <v>0</v>
      </c>
      <c r="AC558" s="91"/>
      <c r="AD558" s="52">
        <v>2666666</v>
      </c>
      <c r="AE558" s="6">
        <v>2666666</v>
      </c>
      <c r="AF558" s="6">
        <v>0</v>
      </c>
      <c r="AG558" s="6">
        <v>0</v>
      </c>
      <c r="AH558" s="64"/>
      <c r="AI558" s="91"/>
      <c r="AJ558" s="24" t="s">
        <v>1959</v>
      </c>
      <c r="AK558" s="91"/>
      <c r="AL558" s="52">
        <v>2666666</v>
      </c>
      <c r="AM558" s="6">
        <v>2666666</v>
      </c>
      <c r="AN558" s="6">
        <v>2666666</v>
      </c>
      <c r="AO558" s="6">
        <v>0</v>
      </c>
      <c r="AP558" s="6">
        <v>0</v>
      </c>
      <c r="AQ558" s="14">
        <v>0</v>
      </c>
      <c r="AR558" s="37" t="s">
        <v>1100</v>
      </c>
      <c r="AS558" s="133"/>
      <c r="AT558" s="34">
        <v>0</v>
      </c>
      <c r="AU558" s="34">
        <v>0</v>
      </c>
      <c r="AW558" s="137"/>
      <c r="BC558" s="34">
        <v>0</v>
      </c>
    </row>
    <row r="559" spans="1:55" s="16" customFormat="1" ht="51">
      <c r="A559" s="57" t="s">
        <v>251</v>
      </c>
      <c r="B559" s="25">
        <v>199701335</v>
      </c>
      <c r="C559" s="1" t="s">
        <v>1502</v>
      </c>
      <c r="D559" s="1" t="s">
        <v>1494</v>
      </c>
      <c r="E559" s="60" t="s">
        <v>1487</v>
      </c>
      <c r="F559" s="36" t="s">
        <v>1832</v>
      </c>
      <c r="G559" s="1" t="s">
        <v>604</v>
      </c>
      <c r="H559" s="1" t="s">
        <v>1615</v>
      </c>
      <c r="I559" s="1" t="s">
        <v>1580</v>
      </c>
      <c r="J559" s="6">
        <v>0</v>
      </c>
      <c r="K559" s="6">
        <v>0</v>
      </c>
      <c r="L559" s="6">
        <v>250000</v>
      </c>
      <c r="M559" s="1" t="s">
        <v>78</v>
      </c>
      <c r="N559" s="6">
        <v>0</v>
      </c>
      <c r="O559" s="9">
        <v>0</v>
      </c>
      <c r="P559" s="20">
        <v>2.3</v>
      </c>
      <c r="Q559" s="59" t="s">
        <v>1338</v>
      </c>
      <c r="R559" s="61">
        <v>0</v>
      </c>
      <c r="S559" s="63"/>
      <c r="T559" s="52">
        <v>0</v>
      </c>
      <c r="U559" s="6">
        <v>0</v>
      </c>
      <c r="V559" s="6">
        <v>250000</v>
      </c>
      <c r="W559" s="6">
        <v>0</v>
      </c>
      <c r="X559" s="6">
        <v>0</v>
      </c>
      <c r="Y559" s="14">
        <v>0</v>
      </c>
      <c r="Z559" s="63"/>
      <c r="AA559" s="52">
        <v>0</v>
      </c>
      <c r="AB559" s="9">
        <v>0</v>
      </c>
      <c r="AC559" s="91"/>
      <c r="AD559" s="52">
        <v>0</v>
      </c>
      <c r="AE559" s="6">
        <v>250000</v>
      </c>
      <c r="AF559" s="6">
        <v>0</v>
      </c>
      <c r="AG559" s="6">
        <v>0</v>
      </c>
      <c r="AH559" s="64" t="s">
        <v>1664</v>
      </c>
      <c r="AI559" s="91"/>
      <c r="AJ559" s="24"/>
      <c r="AK559" s="91"/>
      <c r="AL559" s="52">
        <v>0</v>
      </c>
      <c r="AM559" s="6">
        <v>0</v>
      </c>
      <c r="AN559" s="6">
        <v>250000</v>
      </c>
      <c r="AO559" s="6">
        <v>0</v>
      </c>
      <c r="AP559" s="6">
        <v>0</v>
      </c>
      <c r="AQ559" s="14">
        <v>0</v>
      </c>
      <c r="AR559" s="37" t="s">
        <v>2023</v>
      </c>
      <c r="AS559" s="133"/>
      <c r="AT559" s="34">
        <v>0</v>
      </c>
      <c r="AU559" s="34">
        <v>0</v>
      </c>
      <c r="AW559" s="137"/>
      <c r="BC559" s="34">
        <v>0</v>
      </c>
    </row>
    <row r="560" spans="1:55" s="16" customFormat="1" ht="63.75">
      <c r="A560" s="57" t="s">
        <v>254</v>
      </c>
      <c r="B560" s="25">
        <v>200715600</v>
      </c>
      <c r="C560" s="1" t="s">
        <v>671</v>
      </c>
      <c r="D560" s="1" t="s">
        <v>1494</v>
      </c>
      <c r="E560" s="60" t="s">
        <v>209</v>
      </c>
      <c r="F560" s="36" t="s">
        <v>2115</v>
      </c>
      <c r="G560" s="1" t="s">
        <v>781</v>
      </c>
      <c r="H560" s="1" t="s">
        <v>1615</v>
      </c>
      <c r="I560" s="1" t="s">
        <v>897</v>
      </c>
      <c r="J560" s="6">
        <v>291307</v>
      </c>
      <c r="K560" s="6">
        <v>254940</v>
      </c>
      <c r="L560" s="6">
        <v>287504</v>
      </c>
      <c r="M560" s="1" t="s">
        <v>1623</v>
      </c>
      <c r="N560" s="40">
        <v>0</v>
      </c>
      <c r="O560" s="47">
        <v>0</v>
      </c>
      <c r="P560" s="20">
        <v>2.3</v>
      </c>
      <c r="Q560" s="59" t="s">
        <v>2062</v>
      </c>
      <c r="R560" s="61">
        <v>0</v>
      </c>
      <c r="S560" s="63"/>
      <c r="T560" s="52">
        <v>0</v>
      </c>
      <c r="U560" s="6">
        <v>0</v>
      </c>
      <c r="V560" s="6">
        <v>0</v>
      </c>
      <c r="W560" s="6">
        <v>0</v>
      </c>
      <c r="X560" s="6">
        <v>0</v>
      </c>
      <c r="Y560" s="14">
        <v>0</v>
      </c>
      <c r="Z560" s="63"/>
      <c r="AA560" s="53">
        <v>100000</v>
      </c>
      <c r="AB560" s="9">
        <v>0</v>
      </c>
      <c r="AC560" s="91"/>
      <c r="AD560" s="53">
        <v>100000</v>
      </c>
      <c r="AE560" s="18">
        <v>100000</v>
      </c>
      <c r="AF560" s="6">
        <v>0</v>
      </c>
      <c r="AG560" s="6">
        <v>0</v>
      </c>
      <c r="AH560" s="64" t="s">
        <v>688</v>
      </c>
      <c r="AI560" s="91"/>
      <c r="AJ560" s="24" t="s">
        <v>2055</v>
      </c>
      <c r="AK560" s="91"/>
      <c r="AL560" s="52">
        <v>100000</v>
      </c>
      <c r="AM560" s="6">
        <v>100000</v>
      </c>
      <c r="AN560" s="6">
        <v>100000</v>
      </c>
      <c r="AO560" s="6">
        <v>0</v>
      </c>
      <c r="AP560" s="6">
        <v>0</v>
      </c>
      <c r="AQ560" s="14">
        <v>0</v>
      </c>
      <c r="AR560" s="37" t="s">
        <v>2063</v>
      </c>
      <c r="AS560" s="133"/>
      <c r="AT560" s="34">
        <v>0</v>
      </c>
      <c r="AU560" s="34">
        <v>0</v>
      </c>
      <c r="AW560" s="137"/>
      <c r="BC560" s="34">
        <v>0</v>
      </c>
    </row>
    <row r="561" spans="1:55" s="16" customFormat="1" ht="51">
      <c r="A561" s="57" t="s">
        <v>252</v>
      </c>
      <c r="B561" s="25">
        <v>200724100</v>
      </c>
      <c r="C561" s="1" t="s">
        <v>1087</v>
      </c>
      <c r="D561" s="1" t="s">
        <v>1494</v>
      </c>
      <c r="E561" s="60" t="s">
        <v>209</v>
      </c>
      <c r="F561" s="36" t="s">
        <v>1861</v>
      </c>
      <c r="G561" s="1" t="s">
        <v>6</v>
      </c>
      <c r="H561" s="1" t="s">
        <v>1615</v>
      </c>
      <c r="I561" s="1" t="s">
        <v>897</v>
      </c>
      <c r="J561" s="6">
        <v>1120727</v>
      </c>
      <c r="K561" s="6">
        <v>100000</v>
      </c>
      <c r="L561" s="6">
        <v>40695</v>
      </c>
      <c r="M561" s="1" t="s">
        <v>1618</v>
      </c>
      <c r="N561" s="6">
        <v>0</v>
      </c>
      <c r="O561" s="9">
        <v>0</v>
      </c>
      <c r="P561" s="20">
        <v>3</v>
      </c>
      <c r="Q561" s="59" t="s">
        <v>1992</v>
      </c>
      <c r="R561" s="61">
        <v>0</v>
      </c>
      <c r="S561" s="63"/>
      <c r="T561" s="52">
        <v>0</v>
      </c>
      <c r="U561" s="6">
        <v>0</v>
      </c>
      <c r="V561" s="6">
        <v>0</v>
      </c>
      <c r="W561" s="6">
        <v>0</v>
      </c>
      <c r="X561" s="6">
        <v>0</v>
      </c>
      <c r="Y561" s="14">
        <v>0</v>
      </c>
      <c r="Z561" s="63"/>
      <c r="AA561" s="54">
        <v>0</v>
      </c>
      <c r="AB561" s="9">
        <v>0</v>
      </c>
      <c r="AC561" s="91"/>
      <c r="AD561" s="52">
        <v>0</v>
      </c>
      <c r="AE561" s="6">
        <v>0</v>
      </c>
      <c r="AF561" s="6">
        <v>0</v>
      </c>
      <c r="AG561" s="6">
        <v>0</v>
      </c>
      <c r="AH561" s="64" t="s">
        <v>2253</v>
      </c>
      <c r="AI561" s="91"/>
      <c r="AJ561" s="24"/>
      <c r="AK561" s="91"/>
      <c r="AL561" s="52">
        <v>0</v>
      </c>
      <c r="AM561" s="6">
        <v>0</v>
      </c>
      <c r="AN561" s="6">
        <v>0</v>
      </c>
      <c r="AO561" s="6">
        <v>0</v>
      </c>
      <c r="AP561" s="6">
        <v>0</v>
      </c>
      <c r="AQ561" s="14">
        <v>0</v>
      </c>
      <c r="AR561" s="37"/>
      <c r="AS561" s="133"/>
      <c r="AT561" s="34">
        <v>0</v>
      </c>
      <c r="AU561" s="34">
        <v>0</v>
      </c>
      <c r="AW561" s="137"/>
      <c r="BC561" s="34">
        <v>0</v>
      </c>
    </row>
    <row r="562" spans="1:55" s="16" customFormat="1" ht="102">
      <c r="A562" s="57" t="s">
        <v>254</v>
      </c>
      <c r="B562" s="25">
        <v>199506325</v>
      </c>
      <c r="C562" s="1" t="s">
        <v>1031</v>
      </c>
      <c r="D562" s="1" t="s">
        <v>2471</v>
      </c>
      <c r="E562" s="60" t="s">
        <v>209</v>
      </c>
      <c r="F562" s="36" t="s">
        <v>1861</v>
      </c>
      <c r="G562" s="1" t="s">
        <v>628</v>
      </c>
      <c r="H562" s="1" t="s">
        <v>1615</v>
      </c>
      <c r="I562" s="1" t="s">
        <v>1580</v>
      </c>
      <c r="J562" s="6">
        <v>4529256</v>
      </c>
      <c r="K562" s="6">
        <v>4548515</v>
      </c>
      <c r="L562" s="6">
        <v>4703475</v>
      </c>
      <c r="M562" s="1" t="s">
        <v>1844</v>
      </c>
      <c r="N562" s="6">
        <v>0</v>
      </c>
      <c r="O562" s="9">
        <v>4100251</v>
      </c>
      <c r="P562" s="20">
        <v>3</v>
      </c>
      <c r="Q562" s="59" t="s">
        <v>2027</v>
      </c>
      <c r="R562" s="61">
        <v>4100251</v>
      </c>
      <c r="S562" s="63"/>
      <c r="T562" s="52">
        <v>4100251</v>
      </c>
      <c r="U562" s="6">
        <v>4100251</v>
      </c>
      <c r="V562" s="6">
        <v>4100251</v>
      </c>
      <c r="W562" s="6">
        <v>0</v>
      </c>
      <c r="X562" s="6">
        <v>0</v>
      </c>
      <c r="Y562" s="14">
        <v>0</v>
      </c>
      <c r="Z562" s="63"/>
      <c r="AA562" s="52">
        <v>4100251</v>
      </c>
      <c r="AB562" s="9">
        <v>0</v>
      </c>
      <c r="AC562" s="91"/>
      <c r="AD562" s="52">
        <v>4100251</v>
      </c>
      <c r="AE562" s="6">
        <v>4100251</v>
      </c>
      <c r="AF562" s="6">
        <v>0</v>
      </c>
      <c r="AG562" s="6">
        <v>0</v>
      </c>
      <c r="AH562" s="64" t="s">
        <v>2598</v>
      </c>
      <c r="AI562" s="91"/>
      <c r="AJ562" s="24"/>
      <c r="AK562" s="91"/>
      <c r="AL562" s="52">
        <v>4500000</v>
      </c>
      <c r="AM562" s="6">
        <v>4500000</v>
      </c>
      <c r="AN562" s="6">
        <v>4500000</v>
      </c>
      <c r="AO562" s="6">
        <v>0</v>
      </c>
      <c r="AP562" s="6">
        <v>0</v>
      </c>
      <c r="AQ562" s="14">
        <v>0</v>
      </c>
      <c r="AR562" s="37" t="s">
        <v>1524</v>
      </c>
      <c r="AS562" s="133"/>
      <c r="AT562" s="34">
        <v>0</v>
      </c>
      <c r="AU562" s="34">
        <v>0</v>
      </c>
      <c r="AW562" s="137"/>
      <c r="BC562" s="34">
        <v>0</v>
      </c>
    </row>
    <row r="563" spans="1:55" s="16" customFormat="1" ht="38.25">
      <c r="A563" s="57" t="s">
        <v>252</v>
      </c>
      <c r="B563" s="25">
        <v>199705100</v>
      </c>
      <c r="C563" s="1" t="s">
        <v>1061</v>
      </c>
      <c r="D563" s="1" t="s">
        <v>1062</v>
      </c>
      <c r="E563" s="60" t="s">
        <v>209</v>
      </c>
      <c r="F563" s="36" t="s">
        <v>1861</v>
      </c>
      <c r="G563" s="1" t="s">
        <v>610</v>
      </c>
      <c r="H563" s="1" t="s">
        <v>1615</v>
      </c>
      <c r="I563" s="1" t="s">
        <v>1580</v>
      </c>
      <c r="J563" s="6">
        <v>1050000</v>
      </c>
      <c r="K563" s="6">
        <v>1050000</v>
      </c>
      <c r="L563" s="6">
        <v>1050000</v>
      </c>
      <c r="M563" s="1" t="s">
        <v>2324</v>
      </c>
      <c r="N563" s="6">
        <v>0</v>
      </c>
      <c r="O563" s="9">
        <v>0</v>
      </c>
      <c r="P563" s="20">
        <v>2.2</v>
      </c>
      <c r="Q563" s="59" t="s">
        <v>2322</v>
      </c>
      <c r="R563" s="61">
        <v>0</v>
      </c>
      <c r="S563" s="63"/>
      <c r="T563" s="52">
        <v>500000</v>
      </c>
      <c r="U563" s="6">
        <v>500000</v>
      </c>
      <c r="V563" s="6">
        <v>500000</v>
      </c>
      <c r="W563" s="6">
        <v>0</v>
      </c>
      <c r="X563" s="6">
        <v>0</v>
      </c>
      <c r="Y563" s="14">
        <v>0</v>
      </c>
      <c r="Z563" s="63"/>
      <c r="AA563" s="52">
        <v>500000</v>
      </c>
      <c r="AB563" s="9">
        <v>0</v>
      </c>
      <c r="AC563" s="91"/>
      <c r="AD563" s="52">
        <v>500000</v>
      </c>
      <c r="AE563" s="6">
        <v>500000</v>
      </c>
      <c r="AF563" s="6">
        <v>0</v>
      </c>
      <c r="AG563" s="6">
        <v>0</v>
      </c>
      <c r="AH563" s="64" t="s">
        <v>1667</v>
      </c>
      <c r="AI563" s="91"/>
      <c r="AJ563" s="24"/>
      <c r="AK563" s="91"/>
      <c r="AL563" s="52">
        <v>46666</v>
      </c>
      <c r="AM563" s="6">
        <v>46666</v>
      </c>
      <c r="AN563" s="6">
        <v>46666</v>
      </c>
      <c r="AO563" s="6">
        <v>0</v>
      </c>
      <c r="AP563" s="6">
        <v>0</v>
      </c>
      <c r="AQ563" s="14">
        <v>0</v>
      </c>
      <c r="AR563" s="37" t="s">
        <v>1965</v>
      </c>
      <c r="AS563" s="133"/>
      <c r="AT563" s="34">
        <v>0</v>
      </c>
      <c r="AU563" s="34">
        <v>0</v>
      </c>
      <c r="AW563" s="137"/>
      <c r="BC563" s="34">
        <v>0</v>
      </c>
    </row>
    <row r="564" spans="1:55" s="16" customFormat="1" ht="63.75">
      <c r="A564" s="57" t="s">
        <v>254</v>
      </c>
      <c r="B564" s="25">
        <v>200710200</v>
      </c>
      <c r="C564" s="1" t="s">
        <v>862</v>
      </c>
      <c r="D564" s="1" t="s">
        <v>863</v>
      </c>
      <c r="E564" s="60" t="s">
        <v>209</v>
      </c>
      <c r="F564" s="36" t="s">
        <v>1861</v>
      </c>
      <c r="G564" s="1" t="s">
        <v>936</v>
      </c>
      <c r="H564" s="1" t="s">
        <v>1615</v>
      </c>
      <c r="I564" s="1" t="s">
        <v>897</v>
      </c>
      <c r="J564" s="6">
        <v>288500</v>
      </c>
      <c r="K564" s="6">
        <v>146500</v>
      </c>
      <c r="L564" s="6">
        <v>130000</v>
      </c>
      <c r="M564" s="1" t="s">
        <v>1618</v>
      </c>
      <c r="N564" s="40">
        <v>0</v>
      </c>
      <c r="O564" s="47">
        <v>0</v>
      </c>
      <c r="P564" s="20">
        <v>2.1</v>
      </c>
      <c r="Q564" s="59" t="s">
        <v>2296</v>
      </c>
      <c r="R564" s="61">
        <v>0</v>
      </c>
      <c r="S564" s="63"/>
      <c r="T564" s="52">
        <v>0</v>
      </c>
      <c r="U564" s="6">
        <v>0</v>
      </c>
      <c r="V564" s="6">
        <v>0</v>
      </c>
      <c r="W564" s="6">
        <v>0</v>
      </c>
      <c r="X564" s="6">
        <v>0</v>
      </c>
      <c r="Y564" s="14">
        <v>0</v>
      </c>
      <c r="Z564" s="63"/>
      <c r="AA564" s="54">
        <v>0</v>
      </c>
      <c r="AB564" s="9">
        <v>0</v>
      </c>
      <c r="AC564" s="91"/>
      <c r="AD564" s="52">
        <v>0</v>
      </c>
      <c r="AE564" s="6">
        <v>0</v>
      </c>
      <c r="AF564" s="6">
        <v>0</v>
      </c>
      <c r="AG564" s="6">
        <v>0</v>
      </c>
      <c r="AH564" s="64" t="s">
        <v>742</v>
      </c>
      <c r="AI564" s="91"/>
      <c r="AJ564" s="24"/>
      <c r="AK564" s="91"/>
      <c r="AL564" s="52">
        <v>0</v>
      </c>
      <c r="AM564" s="6">
        <v>0</v>
      </c>
      <c r="AN564" s="6">
        <v>0</v>
      </c>
      <c r="AO564" s="6">
        <v>0</v>
      </c>
      <c r="AP564" s="6">
        <v>0</v>
      </c>
      <c r="AQ564" s="14">
        <v>0</v>
      </c>
      <c r="AR564" s="37"/>
      <c r="AS564" s="133"/>
      <c r="AT564" s="34">
        <v>0</v>
      </c>
      <c r="AU564" s="34">
        <v>0</v>
      </c>
      <c r="AW564" s="137"/>
      <c r="BC564" s="34">
        <v>0</v>
      </c>
    </row>
    <row r="565" spans="1:55" s="16" customFormat="1" ht="12.75">
      <c r="A565" s="57"/>
      <c r="B565" s="20" t="s">
        <v>948</v>
      </c>
      <c r="C565" s="17" t="s">
        <v>949</v>
      </c>
      <c r="D565" s="17"/>
      <c r="E565" s="60"/>
      <c r="F565" s="36"/>
      <c r="G565" s="1"/>
      <c r="H565" s="1"/>
      <c r="I565" s="1"/>
      <c r="J565" s="6"/>
      <c r="K565" s="6"/>
      <c r="L565" s="6"/>
      <c r="M565" s="17"/>
      <c r="N565" s="40"/>
      <c r="O565" s="47"/>
      <c r="P565" s="20"/>
      <c r="Q565" s="59"/>
      <c r="R565" s="61"/>
      <c r="S565" s="63"/>
      <c r="T565" s="52"/>
      <c r="U565" s="6"/>
      <c r="V565" s="6"/>
      <c r="W565" s="6"/>
      <c r="X565" s="6"/>
      <c r="Y565" s="14"/>
      <c r="Z565" s="63"/>
      <c r="AA565" s="127">
        <v>12000000</v>
      </c>
      <c r="AB565" s="9"/>
      <c r="AC565" s="91"/>
      <c r="AD565" s="52">
        <v>12000000</v>
      </c>
      <c r="AE565" s="6">
        <v>12000000</v>
      </c>
      <c r="AF565" s="6"/>
      <c r="AG565" s="6"/>
      <c r="AH565" s="64"/>
      <c r="AI565" s="91"/>
      <c r="AJ565" s="24"/>
      <c r="AK565" s="91"/>
      <c r="AL565" s="52"/>
      <c r="AM565" s="6"/>
      <c r="AN565" s="6"/>
      <c r="AO565" s="6"/>
      <c r="AP565" s="6"/>
      <c r="AQ565" s="14"/>
      <c r="AR565" s="37"/>
      <c r="AS565" s="133"/>
      <c r="AT565" s="34">
        <v>0</v>
      </c>
      <c r="AU565" s="34">
        <v>0</v>
      </c>
      <c r="AW565" s="137"/>
      <c r="BC565" s="34">
        <v>0</v>
      </c>
    </row>
    <row r="566" spans="2:45" s="16" customFormat="1" ht="45" customHeight="1">
      <c r="B566" s="21"/>
      <c r="N566" s="15"/>
      <c r="O566" s="15"/>
      <c r="R566" s="15"/>
      <c r="S566" s="11"/>
      <c r="T566" s="15"/>
      <c r="U566" s="15"/>
      <c r="V566" s="15"/>
      <c r="W566" s="15"/>
      <c r="X566" s="15"/>
      <c r="Y566" s="15"/>
      <c r="Z566" s="15"/>
      <c r="AA566" s="15"/>
      <c r="AB566" s="15"/>
      <c r="AC566" s="15"/>
      <c r="AD566" s="15"/>
      <c r="AE566" s="15"/>
      <c r="AF566" s="15"/>
      <c r="AG566" s="15"/>
      <c r="AH566" s="11"/>
      <c r="AI566" s="39"/>
      <c r="AJ566" s="19"/>
      <c r="AK566" s="39"/>
      <c r="AL566" s="15"/>
      <c r="AM566" s="15"/>
      <c r="AN566" s="15"/>
      <c r="AO566" s="15"/>
      <c r="AP566" s="15"/>
      <c r="AQ566" s="15"/>
      <c r="AR566" s="39"/>
      <c r="AS566" s="39"/>
    </row>
    <row r="567" spans="2:55" s="16" customFormat="1" ht="45" customHeight="1">
      <c r="B567" s="21"/>
      <c r="N567" s="15"/>
      <c r="O567" s="15"/>
      <c r="R567" s="48"/>
      <c r="S567" s="11"/>
      <c r="T567" s="15"/>
      <c r="U567" s="15"/>
      <c r="V567" s="15"/>
      <c r="W567" s="15"/>
      <c r="X567" s="15"/>
      <c r="Y567" s="48"/>
      <c r="Z567" s="48"/>
      <c r="AA567" s="48"/>
      <c r="AB567" s="15"/>
      <c r="AC567" s="39"/>
      <c r="AD567" s="140">
        <f>SUM(AD3:AD565)</f>
        <v>157310108</v>
      </c>
      <c r="AE567" s="140">
        <f>SUM(AE3:AE565)</f>
        <v>146280535</v>
      </c>
      <c r="AF567" s="138">
        <f>SUM(AF3:AF565)</f>
        <v>74649084.5</v>
      </c>
      <c r="AG567" s="138">
        <f>SUM(AG3:AG565)</f>
        <v>54717095.5</v>
      </c>
      <c r="AH567" s="11"/>
      <c r="AI567" s="39"/>
      <c r="AJ567" s="19"/>
      <c r="AK567" s="39"/>
      <c r="AL567" s="138">
        <f aca="true" t="shared" si="0" ref="AL567:AQ567">SUM(AL3:AL565)</f>
        <v>143327197.38</v>
      </c>
      <c r="AM567" s="138">
        <f t="shared" si="0"/>
        <v>142105804.38</v>
      </c>
      <c r="AN567" s="138">
        <f t="shared" si="0"/>
        <v>133764100.38</v>
      </c>
      <c r="AO567" s="138">
        <f t="shared" si="0"/>
        <v>52950246</v>
      </c>
      <c r="AP567" s="138">
        <f t="shared" si="0"/>
        <v>46538287</v>
      </c>
      <c r="AQ567" s="138">
        <f t="shared" si="0"/>
        <v>36021754</v>
      </c>
      <c r="AR567" s="39"/>
      <c r="AS567" s="39"/>
      <c r="AT567" s="141">
        <f>SUM(AT3:AT565)</f>
        <v>25571508.59</v>
      </c>
      <c r="AU567" s="141">
        <f>SUM(AU3:AU565)</f>
        <v>31005352.59</v>
      </c>
      <c r="BC567" s="158">
        <f>SUM(BC3:BC565)</f>
        <v>20715760.59</v>
      </c>
    </row>
    <row r="568" spans="2:47" s="16" customFormat="1" ht="45" customHeight="1">
      <c r="B568" s="21"/>
      <c r="N568" s="15"/>
      <c r="O568" s="15"/>
      <c r="R568" s="15"/>
      <c r="S568" s="11"/>
      <c r="T568" s="15"/>
      <c r="U568" s="15"/>
      <c r="V568" s="15"/>
      <c r="W568" s="15"/>
      <c r="X568" s="15"/>
      <c r="Y568" s="15"/>
      <c r="Z568" s="11"/>
      <c r="AA568" s="48"/>
      <c r="AB568" s="15"/>
      <c r="AC568" s="39"/>
      <c r="AD568" s="15"/>
      <c r="AE568" s="15"/>
      <c r="AF568" s="15"/>
      <c r="AG568" s="15"/>
      <c r="AH568" s="11"/>
      <c r="AI568" s="39"/>
      <c r="AJ568" s="19"/>
      <c r="AK568" s="39"/>
      <c r="AL568" s="15"/>
      <c r="AM568" s="15"/>
      <c r="AN568" s="15"/>
      <c r="AO568" s="15"/>
      <c r="AP568" s="15"/>
      <c r="AQ568" s="15"/>
      <c r="AR568" s="39"/>
      <c r="AS568" s="39"/>
      <c r="AT568" s="142"/>
      <c r="AU568" s="142"/>
    </row>
    <row r="569" spans="2:45" s="16" customFormat="1" ht="45" customHeight="1">
      <c r="B569" s="21"/>
      <c r="N569" s="15"/>
      <c r="O569" s="15"/>
      <c r="R569" s="15"/>
      <c r="S569" s="11"/>
      <c r="T569" s="15"/>
      <c r="U569" s="15"/>
      <c r="V569" s="15"/>
      <c r="W569" s="15"/>
      <c r="X569" s="15"/>
      <c r="Y569" s="15"/>
      <c r="Z569" s="11"/>
      <c r="AA569" s="48"/>
      <c r="AB569" s="15"/>
      <c r="AC569" s="39"/>
      <c r="AD569" s="15"/>
      <c r="AE569" s="15"/>
      <c r="AF569" s="15"/>
      <c r="AG569" s="15"/>
      <c r="AH569" s="11"/>
      <c r="AI569" s="39"/>
      <c r="AJ569" s="19"/>
      <c r="AK569" s="39"/>
      <c r="AL569" s="15"/>
      <c r="AM569" s="15"/>
      <c r="AN569" s="15"/>
      <c r="AO569" s="15"/>
      <c r="AP569" s="15"/>
      <c r="AQ569" s="15"/>
      <c r="AR569" s="39"/>
      <c r="AS569" s="39"/>
    </row>
    <row r="570" spans="2:45" s="16" customFormat="1" ht="45" customHeight="1">
      <c r="B570" s="21"/>
      <c r="N570" s="15"/>
      <c r="O570" s="15"/>
      <c r="R570" s="15"/>
      <c r="S570" s="11"/>
      <c r="T570" s="15"/>
      <c r="U570" s="15"/>
      <c r="V570" s="15"/>
      <c r="W570" s="15"/>
      <c r="X570" s="15"/>
      <c r="Y570" s="15"/>
      <c r="Z570" s="11"/>
      <c r="AA570" s="48"/>
      <c r="AB570" s="15"/>
      <c r="AC570" s="39"/>
      <c r="AD570" s="15"/>
      <c r="AE570" s="15"/>
      <c r="AF570" s="15"/>
      <c r="AG570" s="15"/>
      <c r="AH570" s="11"/>
      <c r="AI570" s="39"/>
      <c r="AJ570" s="19"/>
      <c r="AK570" s="39"/>
      <c r="AL570" s="15"/>
      <c r="AM570" s="15"/>
      <c r="AN570" s="15"/>
      <c r="AO570" s="15"/>
      <c r="AP570" s="15"/>
      <c r="AQ570" s="15"/>
      <c r="AR570" s="39"/>
      <c r="AS570" s="39"/>
    </row>
    <row r="571" spans="2:45" s="16" customFormat="1" ht="45" customHeight="1">
      <c r="B571" s="21"/>
      <c r="N571" s="15"/>
      <c r="O571" s="15"/>
      <c r="R571" s="15"/>
      <c r="S571" s="11"/>
      <c r="T571" s="15"/>
      <c r="U571" s="15"/>
      <c r="V571" s="15"/>
      <c r="W571" s="15"/>
      <c r="X571" s="15"/>
      <c r="Y571" s="15"/>
      <c r="Z571" s="11"/>
      <c r="AA571" s="48"/>
      <c r="AB571" s="15"/>
      <c r="AC571" s="39"/>
      <c r="AD571" s="15"/>
      <c r="AE571" s="15"/>
      <c r="AF571" s="15"/>
      <c r="AG571" s="15"/>
      <c r="AH571" s="11"/>
      <c r="AI571" s="39"/>
      <c r="AJ571" s="19"/>
      <c r="AK571" s="39"/>
      <c r="AL571" s="15"/>
      <c r="AM571" s="15"/>
      <c r="AN571" s="15"/>
      <c r="AO571" s="15"/>
      <c r="AP571" s="15"/>
      <c r="AQ571" s="15"/>
      <c r="AR571" s="39"/>
      <c r="AS571" s="39"/>
    </row>
    <row r="572" spans="2:45" s="16" customFormat="1" ht="45" customHeight="1">
      <c r="B572" s="21"/>
      <c r="N572" s="15"/>
      <c r="O572" s="15"/>
      <c r="R572" s="15"/>
      <c r="S572" s="11"/>
      <c r="T572" s="15"/>
      <c r="U572" s="15"/>
      <c r="V572" s="15"/>
      <c r="W572" s="15"/>
      <c r="X572" s="15"/>
      <c r="Y572" s="15"/>
      <c r="Z572" s="11"/>
      <c r="AA572" s="48"/>
      <c r="AB572" s="15"/>
      <c r="AC572" s="39"/>
      <c r="AD572" s="15"/>
      <c r="AE572" s="15"/>
      <c r="AF572" s="15"/>
      <c r="AG572" s="15"/>
      <c r="AH572" s="11"/>
      <c r="AI572" s="39"/>
      <c r="AJ572" s="19"/>
      <c r="AK572" s="39"/>
      <c r="AL572" s="15"/>
      <c r="AM572" s="15"/>
      <c r="AN572" s="15"/>
      <c r="AO572" s="15"/>
      <c r="AP572" s="15"/>
      <c r="AQ572" s="15"/>
      <c r="AR572" s="39"/>
      <c r="AS572" s="39"/>
    </row>
    <row r="573" spans="2:45" s="16" customFormat="1" ht="45" customHeight="1">
      <c r="B573" s="21"/>
      <c r="N573" s="15"/>
      <c r="O573" s="15"/>
      <c r="R573" s="15"/>
      <c r="S573" s="11"/>
      <c r="T573" s="15"/>
      <c r="U573" s="15"/>
      <c r="V573" s="15"/>
      <c r="W573" s="15"/>
      <c r="X573" s="15"/>
      <c r="Y573" s="15"/>
      <c r="Z573" s="11"/>
      <c r="AA573" s="48"/>
      <c r="AB573" s="15"/>
      <c r="AC573" s="39"/>
      <c r="AD573" s="15"/>
      <c r="AE573" s="15"/>
      <c r="AF573" s="15"/>
      <c r="AG573" s="15"/>
      <c r="AH573" s="11"/>
      <c r="AI573" s="39"/>
      <c r="AJ573" s="19"/>
      <c r="AK573" s="39"/>
      <c r="AL573" s="15"/>
      <c r="AM573" s="15"/>
      <c r="AN573" s="15"/>
      <c r="AO573" s="15"/>
      <c r="AP573" s="15"/>
      <c r="AQ573" s="15"/>
      <c r="AR573" s="39"/>
      <c r="AS573" s="39"/>
    </row>
    <row r="574" spans="2:45" s="16" customFormat="1" ht="45" customHeight="1">
      <c r="B574" s="21"/>
      <c r="N574" s="15"/>
      <c r="O574" s="15"/>
      <c r="R574" s="15"/>
      <c r="S574" s="11"/>
      <c r="T574" s="15"/>
      <c r="U574" s="15"/>
      <c r="V574" s="15"/>
      <c r="W574" s="15"/>
      <c r="X574" s="15"/>
      <c r="Y574" s="15"/>
      <c r="Z574" s="11"/>
      <c r="AA574" s="48"/>
      <c r="AB574" s="15"/>
      <c r="AC574" s="39"/>
      <c r="AD574" s="15"/>
      <c r="AE574" s="15"/>
      <c r="AF574" s="15"/>
      <c r="AG574" s="15"/>
      <c r="AH574" s="11"/>
      <c r="AI574" s="39"/>
      <c r="AJ574" s="19"/>
      <c r="AK574" s="39"/>
      <c r="AL574" s="15"/>
      <c r="AM574" s="15"/>
      <c r="AN574" s="15"/>
      <c r="AO574" s="15"/>
      <c r="AP574" s="15"/>
      <c r="AQ574" s="15"/>
      <c r="AR574" s="39"/>
      <c r="AS574" s="39"/>
    </row>
    <row r="575" spans="2:45" s="16" customFormat="1" ht="45" customHeight="1">
      <c r="B575" s="21"/>
      <c r="N575" s="15"/>
      <c r="O575" s="15"/>
      <c r="R575" s="15"/>
      <c r="S575" s="11"/>
      <c r="T575" s="15"/>
      <c r="U575" s="15"/>
      <c r="V575" s="15"/>
      <c r="W575" s="15"/>
      <c r="X575" s="15"/>
      <c r="Y575" s="15"/>
      <c r="Z575" s="11"/>
      <c r="AA575" s="48"/>
      <c r="AB575" s="15"/>
      <c r="AC575" s="39"/>
      <c r="AD575" s="15"/>
      <c r="AE575" s="15"/>
      <c r="AF575" s="15"/>
      <c r="AG575" s="15"/>
      <c r="AH575" s="11"/>
      <c r="AI575" s="39"/>
      <c r="AJ575" s="19"/>
      <c r="AK575" s="39"/>
      <c r="AL575" s="15"/>
      <c r="AM575" s="15"/>
      <c r="AN575" s="15"/>
      <c r="AO575" s="15"/>
      <c r="AP575" s="15"/>
      <c r="AQ575" s="15"/>
      <c r="AR575" s="39"/>
      <c r="AS575" s="39"/>
    </row>
    <row r="576" spans="2:45" s="16" customFormat="1" ht="45" customHeight="1">
      <c r="B576" s="21"/>
      <c r="N576" s="15"/>
      <c r="O576" s="15"/>
      <c r="R576" s="15"/>
      <c r="S576" s="11"/>
      <c r="T576" s="15"/>
      <c r="U576" s="15"/>
      <c r="V576" s="15"/>
      <c r="W576" s="15"/>
      <c r="X576" s="15"/>
      <c r="Y576" s="15"/>
      <c r="Z576" s="11"/>
      <c r="AA576" s="48"/>
      <c r="AB576" s="15"/>
      <c r="AC576" s="39"/>
      <c r="AD576" s="15"/>
      <c r="AE576" s="15"/>
      <c r="AF576" s="15"/>
      <c r="AG576" s="15"/>
      <c r="AH576" s="11"/>
      <c r="AI576" s="39"/>
      <c r="AJ576" s="19"/>
      <c r="AK576" s="39"/>
      <c r="AL576" s="15"/>
      <c r="AM576" s="15"/>
      <c r="AN576" s="15"/>
      <c r="AO576" s="15"/>
      <c r="AP576" s="15"/>
      <c r="AQ576" s="15"/>
      <c r="AR576" s="39"/>
      <c r="AS576" s="39"/>
    </row>
    <row r="577" spans="2:45" s="16" customFormat="1" ht="45" customHeight="1">
      <c r="B577" s="21"/>
      <c r="N577" s="15"/>
      <c r="O577" s="15"/>
      <c r="R577" s="15"/>
      <c r="S577" s="11"/>
      <c r="T577" s="15"/>
      <c r="U577" s="15"/>
      <c r="V577" s="15"/>
      <c r="W577" s="15"/>
      <c r="X577" s="15"/>
      <c r="Y577" s="15"/>
      <c r="Z577" s="11"/>
      <c r="AA577" s="48"/>
      <c r="AB577" s="15"/>
      <c r="AC577" s="39"/>
      <c r="AD577" s="15"/>
      <c r="AE577" s="15"/>
      <c r="AF577" s="15"/>
      <c r="AG577" s="15"/>
      <c r="AH577" s="11"/>
      <c r="AI577" s="39"/>
      <c r="AJ577" s="19"/>
      <c r="AK577" s="39"/>
      <c r="AL577" s="15"/>
      <c r="AM577" s="15"/>
      <c r="AN577" s="15"/>
      <c r="AO577" s="15"/>
      <c r="AP577" s="15"/>
      <c r="AQ577" s="15"/>
      <c r="AR577" s="39"/>
      <c r="AS577" s="39"/>
    </row>
    <row r="578" spans="2:45" s="16" customFormat="1" ht="45" customHeight="1">
      <c r="B578" s="21"/>
      <c r="N578" s="15"/>
      <c r="O578" s="15"/>
      <c r="R578" s="15"/>
      <c r="S578" s="11"/>
      <c r="T578" s="15"/>
      <c r="U578" s="15"/>
      <c r="V578" s="15"/>
      <c r="W578" s="15"/>
      <c r="X578" s="15"/>
      <c r="Y578" s="15"/>
      <c r="Z578" s="11"/>
      <c r="AA578" s="48"/>
      <c r="AB578" s="15"/>
      <c r="AC578" s="39"/>
      <c r="AD578" s="15"/>
      <c r="AE578" s="15"/>
      <c r="AF578" s="15"/>
      <c r="AG578" s="15"/>
      <c r="AH578" s="11"/>
      <c r="AI578" s="39"/>
      <c r="AJ578" s="19"/>
      <c r="AK578" s="39"/>
      <c r="AL578" s="15"/>
      <c r="AM578" s="15"/>
      <c r="AN578" s="15"/>
      <c r="AO578" s="15"/>
      <c r="AP578" s="15"/>
      <c r="AQ578" s="15"/>
      <c r="AR578" s="39"/>
      <c r="AS578" s="39"/>
    </row>
    <row r="579" spans="2:45" s="16" customFormat="1" ht="45" customHeight="1">
      <c r="B579" s="21"/>
      <c r="N579" s="15"/>
      <c r="O579" s="15"/>
      <c r="R579" s="15"/>
      <c r="S579" s="11"/>
      <c r="T579" s="15"/>
      <c r="U579" s="15"/>
      <c r="V579" s="15"/>
      <c r="W579" s="15"/>
      <c r="X579" s="15"/>
      <c r="Y579" s="15"/>
      <c r="Z579" s="11"/>
      <c r="AA579" s="48"/>
      <c r="AB579" s="15"/>
      <c r="AC579" s="39"/>
      <c r="AD579" s="15"/>
      <c r="AE579" s="15"/>
      <c r="AF579" s="15"/>
      <c r="AG579" s="15"/>
      <c r="AH579" s="11"/>
      <c r="AI579" s="39"/>
      <c r="AJ579" s="19"/>
      <c r="AK579" s="39"/>
      <c r="AL579" s="15"/>
      <c r="AM579" s="15"/>
      <c r="AN579" s="15"/>
      <c r="AO579" s="15"/>
      <c r="AP579" s="15"/>
      <c r="AQ579" s="15"/>
      <c r="AR579" s="39"/>
      <c r="AS579" s="39"/>
    </row>
  </sheetData>
  <mergeCells count="6">
    <mergeCell ref="AT1:AV1"/>
    <mergeCell ref="AL1:AR1"/>
    <mergeCell ref="B1:R1"/>
    <mergeCell ref="T1:Y1"/>
    <mergeCell ref="AD1:AH1"/>
    <mergeCell ref="AA1:AB1"/>
  </mergeCells>
  <printOptions/>
  <pageMargins left="0.5" right="0.5" top="0.5" bottom="0.5" header="0.25" footer="0.25"/>
  <pageSetup fitToHeight="5" fitToWidth="1" horizontalDpi="600" verticalDpi="600" orientation="landscape" pageOrder="overThenDown" paperSize="3" scale="10" r:id="rId1"/>
  <headerFooter alignWithMargins="0">
    <oddHeader>&amp;C&amp;A</oddHeader>
    <oddFooter>&amp;L&amp;"Arial,Bold"BPA Working Master&amp;C&amp;D&amp;RPage &amp;P</oddFooter>
  </headerFooter>
</worksheet>
</file>

<file path=xl/worksheets/sheet3.xml><?xml version="1.0" encoding="utf-8"?>
<worksheet xmlns="http://schemas.openxmlformats.org/spreadsheetml/2006/main" xmlns:r="http://schemas.openxmlformats.org/officeDocument/2006/relationships">
  <dimension ref="A1:E55"/>
  <sheetViews>
    <sheetView workbookViewId="0" topLeftCell="A1">
      <selection activeCell="D8" sqref="D8"/>
    </sheetView>
  </sheetViews>
  <sheetFormatPr defaultColWidth="9.140625" defaultRowHeight="12.75"/>
  <cols>
    <col min="1" max="1" width="10.140625" style="113" customWidth="1"/>
    <col min="2" max="2" width="79.7109375" style="114" customWidth="1"/>
    <col min="3" max="3" width="9.140625" style="124" customWidth="1"/>
    <col min="4" max="4" width="32.7109375" style="124" customWidth="1"/>
    <col min="5" max="16384" width="9.140625" style="124" customWidth="1"/>
  </cols>
  <sheetData>
    <row r="1" spans="1:4" s="102" customFormat="1" ht="39" thickBot="1">
      <c r="A1" s="100" t="s">
        <v>807</v>
      </c>
      <c r="B1" s="101" t="s">
        <v>808</v>
      </c>
      <c r="D1" s="125"/>
    </row>
    <row r="2" spans="1:4" s="106" customFormat="1" ht="38.25">
      <c r="A2" s="103" t="s">
        <v>809</v>
      </c>
      <c r="B2" s="104" t="s">
        <v>810</v>
      </c>
      <c r="C2" s="105"/>
      <c r="D2" s="4"/>
    </row>
    <row r="3" spans="1:5" s="106" customFormat="1" ht="25.5">
      <c r="A3" s="107" t="s">
        <v>811</v>
      </c>
      <c r="B3" s="108" t="s">
        <v>812</v>
      </c>
      <c r="C3" s="105"/>
      <c r="D3" s="13"/>
      <c r="E3" s="105"/>
    </row>
    <row r="4" spans="1:5" s="106" customFormat="1" ht="12.75">
      <c r="A4" s="107" t="s">
        <v>813</v>
      </c>
      <c r="B4" s="108" t="s">
        <v>814</v>
      </c>
      <c r="C4" s="105"/>
      <c r="D4" s="13"/>
      <c r="E4" s="105"/>
    </row>
    <row r="5" spans="1:5" s="106" customFormat="1" ht="12.75">
      <c r="A5" s="107" t="s">
        <v>815</v>
      </c>
      <c r="B5" s="108" t="s">
        <v>816</v>
      </c>
      <c r="C5" s="105"/>
      <c r="D5" s="13"/>
      <c r="E5" s="105"/>
    </row>
    <row r="6" spans="1:5" s="106" customFormat="1" ht="25.5">
      <c r="A6" s="107" t="s">
        <v>817</v>
      </c>
      <c r="B6" s="108" t="s">
        <v>818</v>
      </c>
      <c r="C6" s="105"/>
      <c r="D6" s="126"/>
      <c r="E6" s="105"/>
    </row>
    <row r="7" spans="1:5" s="106" customFormat="1" ht="38.25">
      <c r="A7" s="107" t="s">
        <v>819</v>
      </c>
      <c r="B7" s="108" t="s">
        <v>820</v>
      </c>
      <c r="C7" s="105"/>
      <c r="D7" s="105"/>
      <c r="E7" s="105"/>
    </row>
    <row r="8" spans="1:5" s="106" customFormat="1" ht="76.5">
      <c r="A8" s="107" t="s">
        <v>821</v>
      </c>
      <c r="B8" s="108" t="s">
        <v>822</v>
      </c>
      <c r="C8" s="105"/>
      <c r="D8" s="105"/>
      <c r="E8" s="105"/>
    </row>
    <row r="9" spans="1:5" s="106" customFormat="1" ht="38.25">
      <c r="A9" s="107" t="s">
        <v>823</v>
      </c>
      <c r="B9" s="108" t="s">
        <v>824</v>
      </c>
      <c r="C9" s="105"/>
      <c r="D9" s="105"/>
      <c r="E9" s="105"/>
    </row>
    <row r="10" spans="1:5" s="106" customFormat="1" ht="25.5">
      <c r="A10" s="107" t="s">
        <v>825</v>
      </c>
      <c r="B10" s="108" t="s">
        <v>826</v>
      </c>
      <c r="C10" s="105"/>
      <c r="D10" s="105"/>
      <c r="E10" s="105"/>
    </row>
    <row r="11" spans="1:5" s="106" customFormat="1" ht="12.75">
      <c r="A11" s="107" t="s">
        <v>827</v>
      </c>
      <c r="B11" s="108" t="s">
        <v>828</v>
      </c>
      <c r="C11" s="105"/>
      <c r="D11" s="105"/>
      <c r="E11" s="105"/>
    </row>
    <row r="12" spans="1:5" s="106" customFormat="1" ht="38.25">
      <c r="A12" s="107" t="s">
        <v>829</v>
      </c>
      <c r="B12" s="108" t="s">
        <v>830</v>
      </c>
      <c r="C12" s="105"/>
      <c r="D12" s="105"/>
      <c r="E12" s="105"/>
    </row>
    <row r="13" spans="1:5" s="106" customFormat="1" ht="25.5">
      <c r="A13" s="107" t="s">
        <v>831</v>
      </c>
      <c r="B13" s="108" t="s">
        <v>832</v>
      </c>
      <c r="C13" s="105"/>
      <c r="D13" s="105"/>
      <c r="E13" s="105"/>
    </row>
    <row r="14" spans="1:5" s="106" customFormat="1" ht="25.5">
      <c r="A14" s="107" t="s">
        <v>833</v>
      </c>
      <c r="B14" s="108" t="s">
        <v>834</v>
      </c>
      <c r="C14" s="105"/>
      <c r="D14" s="105"/>
      <c r="E14" s="105"/>
    </row>
    <row r="15" spans="1:5" s="106" customFormat="1" ht="25.5">
      <c r="A15" s="107" t="s">
        <v>835</v>
      </c>
      <c r="B15" s="108" t="s">
        <v>836</v>
      </c>
      <c r="C15" s="105"/>
      <c r="D15" s="105"/>
      <c r="E15" s="105"/>
    </row>
    <row r="16" spans="1:5" s="106" customFormat="1" ht="38.25">
      <c r="A16" s="107" t="s">
        <v>837</v>
      </c>
      <c r="B16" s="108" t="s">
        <v>838</v>
      </c>
      <c r="C16" s="105"/>
      <c r="D16" s="105"/>
      <c r="E16" s="105"/>
    </row>
    <row r="17" spans="1:5" s="106" customFormat="1" ht="12.75">
      <c r="A17" s="107" t="s">
        <v>839</v>
      </c>
      <c r="B17" s="108" t="s">
        <v>840</v>
      </c>
      <c r="C17" s="105"/>
      <c r="D17" s="105"/>
      <c r="E17" s="105"/>
    </row>
    <row r="18" spans="1:5" s="106" customFormat="1" ht="76.5">
      <c r="A18" s="107" t="s">
        <v>841</v>
      </c>
      <c r="B18" s="108" t="s">
        <v>1749</v>
      </c>
      <c r="C18" s="105"/>
      <c r="D18" s="105"/>
      <c r="E18" s="105"/>
    </row>
    <row r="19" spans="1:5" s="106" customFormat="1" ht="25.5">
      <c r="A19" s="107" t="s">
        <v>1750</v>
      </c>
      <c r="B19" s="108" t="s">
        <v>1751</v>
      </c>
      <c r="C19" s="105"/>
      <c r="D19" s="105"/>
      <c r="E19" s="105"/>
    </row>
    <row r="20" spans="1:5" s="106" customFormat="1" ht="25.5">
      <c r="A20" s="107" t="s">
        <v>1752</v>
      </c>
      <c r="B20" s="108" t="s">
        <v>1753</v>
      </c>
      <c r="C20" s="105"/>
      <c r="D20" s="105"/>
      <c r="E20" s="105"/>
    </row>
    <row r="21" spans="1:5" s="106" customFormat="1" ht="51">
      <c r="A21" s="109" t="s">
        <v>1754</v>
      </c>
      <c r="B21" s="110" t="s">
        <v>1755</v>
      </c>
      <c r="C21" s="105"/>
      <c r="D21" s="105"/>
      <c r="E21" s="105"/>
    </row>
    <row r="22" spans="1:5" s="106" customFormat="1" ht="89.25">
      <c r="A22" s="111" t="s">
        <v>1756</v>
      </c>
      <c r="B22" s="112" t="s">
        <v>1757</v>
      </c>
      <c r="C22" s="105"/>
      <c r="D22" s="105"/>
      <c r="E22" s="105"/>
    </row>
    <row r="23" spans="1:5" s="106" customFormat="1" ht="12.75">
      <c r="A23" s="113"/>
      <c r="B23" s="114"/>
      <c r="C23" s="105"/>
      <c r="D23" s="105"/>
      <c r="E23" s="105"/>
    </row>
    <row r="24" spans="1:5" s="106" customFormat="1" ht="12.75">
      <c r="A24" s="113"/>
      <c r="B24" s="114"/>
      <c r="C24" s="105"/>
      <c r="D24" s="105"/>
      <c r="E24" s="105"/>
    </row>
    <row r="25" spans="1:5" s="106" customFormat="1" ht="12.75">
      <c r="A25" s="115"/>
      <c r="B25" s="115" t="s">
        <v>1758</v>
      </c>
      <c r="C25" s="105"/>
      <c r="D25" s="105"/>
      <c r="E25" s="105"/>
    </row>
    <row r="26" spans="1:5" s="106" customFormat="1" ht="12.75">
      <c r="A26" s="116" t="s">
        <v>1759</v>
      </c>
      <c r="B26" s="116" t="s">
        <v>1760</v>
      </c>
      <c r="C26" s="105"/>
      <c r="D26" s="105"/>
      <c r="E26" s="105"/>
    </row>
    <row r="27" spans="1:5" s="106" customFormat="1" ht="12.75">
      <c r="A27" s="117" t="s">
        <v>1761</v>
      </c>
      <c r="B27" s="117" t="s">
        <v>1762</v>
      </c>
      <c r="C27" s="105"/>
      <c r="D27" s="105"/>
      <c r="E27" s="105"/>
    </row>
    <row r="28" spans="1:5" s="106" customFormat="1" ht="12.75">
      <c r="A28" s="118" t="s">
        <v>1763</v>
      </c>
      <c r="B28" s="118" t="s">
        <v>1943</v>
      </c>
      <c r="C28" s="105"/>
      <c r="D28" s="105"/>
      <c r="E28" s="105"/>
    </row>
    <row r="29" spans="1:5" s="106" customFormat="1" ht="12.75">
      <c r="A29" s="119" t="s">
        <v>1944</v>
      </c>
      <c r="B29" s="119" t="s">
        <v>1945</v>
      </c>
      <c r="C29" s="105"/>
      <c r="D29" s="105"/>
      <c r="E29" s="105"/>
    </row>
    <row r="30" spans="1:5" s="106" customFormat="1" ht="12.75">
      <c r="A30" s="120" t="s">
        <v>1465</v>
      </c>
      <c r="B30" s="120" t="s">
        <v>1466</v>
      </c>
      <c r="C30" s="105"/>
      <c r="D30" s="105"/>
      <c r="E30" s="105"/>
    </row>
    <row r="31" spans="1:5" s="106" customFormat="1" ht="12.75">
      <c r="A31" s="121" t="s">
        <v>1008</v>
      </c>
      <c r="B31" s="121" t="s">
        <v>1009</v>
      </c>
      <c r="C31" s="105"/>
      <c r="D31" s="105"/>
      <c r="E31" s="105"/>
    </row>
    <row r="32" spans="1:5" s="106" customFormat="1" ht="12.75">
      <c r="A32" s="113"/>
      <c r="B32" s="114"/>
      <c r="C32" s="105"/>
      <c r="D32" s="105"/>
      <c r="E32" s="105"/>
    </row>
    <row r="33" spans="1:5" s="106" customFormat="1" ht="12.75">
      <c r="A33" s="113"/>
      <c r="B33" s="114"/>
      <c r="C33" s="105"/>
      <c r="D33" s="105"/>
      <c r="E33" s="105"/>
    </row>
    <row r="34" spans="1:5" s="106" customFormat="1" ht="12.75">
      <c r="A34" s="113"/>
      <c r="B34" s="114"/>
      <c r="C34" s="105"/>
      <c r="D34" s="105"/>
      <c r="E34" s="105"/>
    </row>
    <row r="35" spans="1:5" s="106" customFormat="1" ht="12.75">
      <c r="A35" s="113"/>
      <c r="B35" s="114"/>
      <c r="C35" s="105"/>
      <c r="D35" s="105"/>
      <c r="E35" s="105"/>
    </row>
    <row r="36" spans="1:5" s="106" customFormat="1" ht="12.75">
      <c r="A36" s="113"/>
      <c r="B36" s="114"/>
      <c r="C36" s="105"/>
      <c r="D36" s="105"/>
      <c r="E36" s="105"/>
    </row>
    <row r="37" spans="1:5" s="106" customFormat="1" ht="12.75">
      <c r="A37" s="113"/>
      <c r="B37" s="114"/>
      <c r="C37" s="105"/>
      <c r="D37" s="105"/>
      <c r="E37" s="105"/>
    </row>
    <row r="38" spans="1:5" s="106" customFormat="1" ht="12.75">
      <c r="A38" s="113"/>
      <c r="B38" s="114"/>
      <c r="C38" s="105"/>
      <c r="D38" s="105"/>
      <c r="E38" s="105"/>
    </row>
    <row r="39" spans="1:5" s="106" customFormat="1" ht="12.75">
      <c r="A39" s="113"/>
      <c r="B39" s="114"/>
      <c r="C39" s="105"/>
      <c r="D39" s="105"/>
      <c r="E39" s="105"/>
    </row>
    <row r="40" spans="1:5" s="106" customFormat="1" ht="12.75">
      <c r="A40" s="113"/>
      <c r="B40" s="114"/>
      <c r="C40" s="105"/>
      <c r="D40" s="105"/>
      <c r="E40" s="105"/>
    </row>
    <row r="41" spans="1:5" s="106" customFormat="1" ht="12.75">
      <c r="A41" s="113"/>
      <c r="B41" s="114"/>
      <c r="C41" s="105"/>
      <c r="D41" s="105"/>
      <c r="E41" s="105"/>
    </row>
    <row r="42" spans="1:5" s="106" customFormat="1" ht="12.75">
      <c r="A42" s="113"/>
      <c r="B42" s="114"/>
      <c r="C42" s="105"/>
      <c r="D42" s="105"/>
      <c r="E42" s="105"/>
    </row>
    <row r="43" spans="1:5" s="106" customFormat="1" ht="12.75">
      <c r="A43" s="113"/>
      <c r="B43" s="114"/>
      <c r="C43" s="105"/>
      <c r="D43" s="105"/>
      <c r="E43" s="105"/>
    </row>
    <row r="44" spans="1:5" s="106" customFormat="1" ht="12.75">
      <c r="A44" s="113"/>
      <c r="B44" s="114"/>
      <c r="C44" s="105"/>
      <c r="D44" s="105"/>
      <c r="E44" s="105"/>
    </row>
    <row r="45" spans="1:5" s="106" customFormat="1" ht="12.75">
      <c r="A45" s="113"/>
      <c r="B45" s="114"/>
      <c r="C45" s="105"/>
      <c r="D45" s="105"/>
      <c r="E45" s="105"/>
    </row>
    <row r="46" spans="1:5" s="106" customFormat="1" ht="12.75">
      <c r="A46" s="113"/>
      <c r="B46" s="114"/>
      <c r="C46" s="105"/>
      <c r="D46" s="105"/>
      <c r="E46" s="105"/>
    </row>
    <row r="47" spans="1:5" s="106" customFormat="1" ht="12.75">
      <c r="A47" s="113"/>
      <c r="B47" s="114"/>
      <c r="C47" s="105"/>
      <c r="D47" s="105"/>
      <c r="E47" s="105"/>
    </row>
    <row r="48" spans="1:5" s="106" customFormat="1" ht="12.75">
      <c r="A48" s="113"/>
      <c r="B48" s="114"/>
      <c r="C48" s="122"/>
      <c r="D48" s="122"/>
      <c r="E48" s="122"/>
    </row>
    <row r="49" spans="1:5" s="106" customFormat="1" ht="12.75">
      <c r="A49" s="113"/>
      <c r="B49" s="114"/>
      <c r="C49" s="122"/>
      <c r="D49" s="122"/>
      <c r="E49" s="122"/>
    </row>
    <row r="50" spans="1:5" s="106" customFormat="1" ht="12.75">
      <c r="A50" s="113"/>
      <c r="B50" s="114"/>
      <c r="C50" s="122"/>
      <c r="D50" s="122"/>
      <c r="E50" s="122"/>
    </row>
    <row r="51" spans="1:5" s="106" customFormat="1" ht="12.75">
      <c r="A51" s="113"/>
      <c r="B51" s="114"/>
      <c r="C51" s="122"/>
      <c r="D51" s="122"/>
      <c r="E51" s="122"/>
    </row>
    <row r="52" spans="1:5" s="106" customFormat="1" ht="12.75">
      <c r="A52" s="113"/>
      <c r="B52" s="114"/>
      <c r="C52" s="122"/>
      <c r="D52" s="122"/>
      <c r="E52" s="122"/>
    </row>
    <row r="53" spans="1:5" s="106" customFormat="1" ht="12.75">
      <c r="A53" s="113"/>
      <c r="B53" s="114"/>
      <c r="C53" s="122"/>
      <c r="D53" s="122"/>
      <c r="E53" s="122"/>
    </row>
    <row r="54" spans="1:5" s="106" customFormat="1" ht="12.75">
      <c r="A54" s="113"/>
      <c r="B54" s="114"/>
      <c r="C54" s="123"/>
      <c r="D54" s="123"/>
      <c r="E54" s="123"/>
    </row>
    <row r="55" spans="1:5" s="106" customFormat="1" ht="12.75">
      <c r="A55" s="113"/>
      <c r="B55" s="114"/>
      <c r="C55" s="123"/>
      <c r="D55" s="123"/>
      <c r="E55" s="12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klp2269</dc:creator>
  <cp:keywords/>
  <dc:description/>
  <cp:lastModifiedBy>tiverson</cp:lastModifiedBy>
  <cp:lastPrinted>2008-05-12T16:44:01Z</cp:lastPrinted>
  <dcterms:created xsi:type="dcterms:W3CDTF">2007-02-13T01:16:16Z</dcterms:created>
  <dcterms:modified xsi:type="dcterms:W3CDTF">2008-06-04T17:18:05Z</dcterms:modified>
  <cp:category/>
  <cp:version/>
  <cp:contentType/>
  <cp:contentStatus/>
</cp:coreProperties>
</file>