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825" activeTab="0"/>
  </bookViews>
  <sheets>
    <sheet name="Cost by Task" sheetId="1" r:id="rId1"/>
    <sheet name="FTE by Task" sheetId="2" r:id="rId2"/>
    <sheet name="2010 Members Funding" sheetId="3" r:id="rId3"/>
  </sheets>
  <definedNames>
    <definedName name="OLE_LINK1" localSheetId="1">'FTE by Task'!#REF!</definedName>
    <definedName name="OLE_LINK2" localSheetId="1">'FTE by Task'!#REF!</definedName>
    <definedName name="OLE_LINK3" localSheetId="1">'FTE by Task'!#REF!</definedName>
    <definedName name="OLE_LINK4" localSheetId="1">'FTE by Task'!$A$32</definedName>
    <definedName name="OLE_LINK5" localSheetId="1">'FTE by Task'!$A$5</definedName>
    <definedName name="OLE_LINK6" localSheetId="1">'FTE by Task'!$A$36</definedName>
    <definedName name="_xlnm.Print_Area" localSheetId="1">'FTE by Task'!$A$1:$B$73</definedName>
    <definedName name="Z_06874424_9C3B_47D0_AF8A_60EA13B29D6A_.wvu.Cols" localSheetId="1" hidden="1">'FTE by Task'!#REF!,'FTE by Task'!#REF!</definedName>
    <definedName name="Z_06874424_9C3B_47D0_AF8A_60EA13B29D6A_.wvu.PrintArea" localSheetId="1" hidden="1">'FTE by Task'!$A$1:$B$73</definedName>
    <definedName name="Z_15899879_4DB7_4FDB_A28F_83AE9ACF2758_.wvu.PrintArea" localSheetId="1" hidden="1">'FTE by Task'!$A$1:$B$73</definedName>
    <definedName name="Z_2740C694_7535_4704_AF54_FD68C0976B03_.wvu.Cols" localSheetId="1" hidden="1">'FTE by Task'!#REF!,'FTE by Task'!#REF!,'FTE by Task'!#REF!,'FTE by Task'!#REF!,'FTE by Task'!$D:$P</definedName>
    <definedName name="Z_2740C694_7535_4704_AF54_FD68C0976B03_.wvu.PrintArea" localSheetId="1" hidden="1">'FTE by Task'!$A$1:$B$73</definedName>
    <definedName name="Z_6DFC6D99_20AE_409A_8976_932BAA2E76D7_.wvu.Cols" localSheetId="1" hidden="1">'FTE by Task'!#REF!,'FTE by Task'!$C:$P</definedName>
    <definedName name="Z_6DFC6D99_20AE_409A_8976_932BAA2E76D7_.wvu.PrintArea" localSheetId="1" hidden="1">'FTE by Task'!$A$1:$B$73</definedName>
    <definedName name="Z_B411221B_9870_4999_8454_8A0AB7EBD786_.wvu.Cols" localSheetId="1" hidden="1">'FTE by Task'!#REF!,'FTE by Task'!$C:$P</definedName>
    <definedName name="Z_B411221B_9870_4999_8454_8A0AB7EBD786_.wvu.PrintArea" localSheetId="1" hidden="1">'FTE by Task'!$A$1:$B$73</definedName>
    <definedName name="Z_EEDB9108_096C_499F_9DD0_E57EEA334570_.wvu.Cols" localSheetId="1" hidden="1">'FTE by Task'!#REF!,'FTE by Task'!#REF!,'FTE by Task'!#REF!,'FTE by Task'!$D:$P</definedName>
    <definedName name="Z_EEDB9108_096C_499F_9DD0_E57EEA334570_.wvu.PrintArea" localSheetId="1" hidden="1">'FTE by Task'!$A$2:$C$73</definedName>
    <definedName name="Z_FF399238_DEED_49A7_9FF5_5741C2586C8C_.wvu.PrintArea" localSheetId="1" hidden="1">'FTE by Task'!$A$1:$B$73</definedName>
  </definedNames>
  <calcPr fullCalcOnLoad="1"/>
</workbook>
</file>

<file path=xl/sharedStrings.xml><?xml version="1.0" encoding="utf-8"?>
<sst xmlns="http://schemas.openxmlformats.org/spreadsheetml/2006/main" count="388" uniqueCount="183">
  <si>
    <t>A - Members</t>
  </si>
  <si>
    <t>1.1.A.1.  The Members will meet twice per year to:  1) provide overall policy directions to the Executive Director, the Members Advisory Group, and committees; 2) establish operating guidelines for each committee; 3) retain, assign, or recall issues to the appropriate committee as needed; and 4) review actions taken and evaluate implementation of policy directives.</t>
  </si>
  <si>
    <t>B – Members Advisory Group (MAG)</t>
  </si>
  <si>
    <t>C – Anadromous Fish Advisory Committee (AFAC)</t>
  </si>
  <si>
    <t>D – Resident Fish Advisory Committee (RFAC)</t>
  </si>
  <si>
    <t>E – Wildlife Advisory Committee (WAC)</t>
  </si>
  <si>
    <t>F – Fish Passage Advisory Committee (FPAC)</t>
  </si>
  <si>
    <t>1.1.F.1.  The FPAC will provide policy direction for and administration of the Fish Passage Center and will provide policy recommendations for MAG consideration as necessary,</t>
  </si>
  <si>
    <t>G – Fish Screening Oversight Committee (FSOC)</t>
  </si>
  <si>
    <t>Comments</t>
  </si>
  <si>
    <t>Meeting logistics</t>
  </si>
  <si>
    <t xml:space="preserve">Policy level briefings to each member and visits, Meeting facilitation, Support material management, face to face meetings </t>
  </si>
  <si>
    <t xml:space="preserve">Policy level briefings to each member, 
Meeting facilitation, 
Support material management, 
WebEx meetings </t>
  </si>
  <si>
    <t>Meeting facilitation, 
Support material management, 
WebEx meetings</t>
  </si>
  <si>
    <t>Participation funding provided through the CBFWA project.</t>
  </si>
  <si>
    <t>CBFWA Member</t>
  </si>
  <si>
    <t>Annual Estimated Cost of All Program Related Coordination in FY09</t>
  </si>
  <si>
    <t>% Requested from BPA</t>
  </si>
  <si>
    <t>Burns Paiute Tribe</t>
  </si>
  <si>
    <t>Confederated Colville Tribes</t>
  </si>
  <si>
    <t>Coeur d' Alene Tribe</t>
  </si>
  <si>
    <t>Confederated Salish and Kootenai Tribes</t>
  </si>
  <si>
    <t>Confederated Tribes of the Umatilla Indian Reservation</t>
  </si>
  <si>
    <t>Confederated Tribes of the Warm Springs Reservation</t>
  </si>
  <si>
    <t>Idaho Fish and Game</t>
  </si>
  <si>
    <t>Kootenai Tribe of Idaho</t>
  </si>
  <si>
    <t>Montana Department of Fish, Wildlife, and Parks</t>
  </si>
  <si>
    <t>NOAA Fisheries</t>
  </si>
  <si>
    <t>Nez Perce Tribe</t>
  </si>
  <si>
    <t>Oregon Department of Fish and Wildlife</t>
  </si>
  <si>
    <t>Shoshone Bannock Tribe</t>
  </si>
  <si>
    <t>Shoshone Paiute Tribe</t>
  </si>
  <si>
    <t>US Fish and Wildlife Service</t>
  </si>
  <si>
    <t xml:space="preserve">Washington Department of Fish and Wildlife </t>
  </si>
  <si>
    <t>Yakama Nation</t>
  </si>
  <si>
    <t>Total</t>
  </si>
  <si>
    <t>Policy, budget, and technical analyses to support committees</t>
  </si>
  <si>
    <t>Track other issues in the Basin through publications, reports, and hear-say</t>
  </si>
  <si>
    <t>Attend 9 Council meetings,
Attend monthly BOG meetings,
Attend other ad-hoc meetings and workshops,</t>
  </si>
  <si>
    <t>Professional staff and adminstrative staff time, printing costs, other costs</t>
  </si>
  <si>
    <r>
      <t>Policy Directive # 1</t>
    </r>
    <r>
      <rPr>
        <sz val="12"/>
        <rFont val="Arial"/>
        <family val="2"/>
      </rPr>
      <t xml:space="preserve">:  the Members direct CBFWA staff to facilitate technical and policy committees and workshops for Members to exchange perspectives and information related to policy, technical and scientific interests to support fish and wildlife management in the Columbia River Basin.  </t>
    </r>
  </si>
  <si>
    <r>
      <t>Policy Directive # 2</t>
    </r>
    <r>
      <rPr>
        <b/>
        <sz val="12"/>
        <rFont val="Arial"/>
        <family val="2"/>
      </rPr>
      <t>:</t>
    </r>
    <r>
      <rPr>
        <sz val="12"/>
        <rFont val="Arial"/>
        <family val="2"/>
      </rPr>
      <t xml:space="preserve">  the Members direct CBFWA staff to monitor and report on activities of key regional forums where policies, programs, and actions that affect fish and wildlife are planned and implemented.  </t>
    </r>
  </si>
  <si>
    <r>
      <t>Policy Directive # 3</t>
    </r>
    <r>
      <rPr>
        <b/>
        <sz val="12"/>
        <rFont val="Arial"/>
        <family val="2"/>
      </rPr>
      <t>:</t>
    </r>
    <r>
      <rPr>
        <sz val="12"/>
        <rFont val="Arial"/>
        <family val="2"/>
      </rPr>
      <t xml:space="preserve">  the Members direct CBFWA staff to maintain a “Status of the Resources” (SOTR) website and annually prepare a written report summarizing the current information provided on the website.  </t>
    </r>
  </si>
  <si>
    <t>1.1.C.1.  The AFAC will meet approximately ten times per year to consider specific assignments by the Members and MAG and to support a forum to coordinate anadromous fish projects, programs and funding sources to ensure efficiency in implementing the Fish and Wildlife Program, The AFAC will review and comment on the following topics and provide recommendations for MAG consideration:</t>
  </si>
  <si>
    <t>1.1.C.2.  the continued development and implementation of the  basinwide monitoring priorities ,</t>
  </si>
  <si>
    <t>1.1.C.3.  a basinwide tagging strategy ,</t>
  </si>
  <si>
    <r>
      <t>·</t>
    </r>
    <r>
      <rPr>
        <sz val="7"/>
        <rFont val="Arial"/>
        <family val="2"/>
      </rPr>
      <t xml:space="preserve">       </t>
    </r>
    <r>
      <rPr>
        <sz val="12"/>
        <rFont val="Arial"/>
        <family val="2"/>
      </rPr>
      <t>technical recommendations for operations of the FCRPS that protect migrating lamprey,</t>
    </r>
  </si>
  <si>
    <r>
      <t>·</t>
    </r>
    <r>
      <rPr>
        <sz val="7"/>
        <rFont val="Arial"/>
        <family val="2"/>
      </rPr>
      <t xml:space="preserve">       </t>
    </r>
    <r>
      <rPr>
        <sz val="12"/>
        <rFont val="Arial"/>
        <family val="2"/>
      </rPr>
      <t>organize and host a lamprey workshop to share current information on life history, abundance and distribution in the Columbia River Basin,</t>
    </r>
  </si>
  <si>
    <r>
      <t>·</t>
    </r>
    <r>
      <rPr>
        <sz val="7"/>
        <rFont val="Arial"/>
        <family val="2"/>
      </rPr>
      <t xml:space="preserve">       </t>
    </r>
    <r>
      <rPr>
        <sz val="12"/>
        <rFont val="Arial"/>
        <family val="2"/>
      </rPr>
      <t>develop a literature review paper including information on risks and benefits of, and alternatives to, trans-locating adult lamprey,</t>
    </r>
  </si>
  <si>
    <r>
      <t>·</t>
    </r>
    <r>
      <rPr>
        <sz val="7"/>
        <rFont val="Arial"/>
        <family val="2"/>
      </rPr>
      <t xml:space="preserve">       </t>
    </r>
    <r>
      <rPr>
        <sz val="12"/>
        <rFont val="Arial"/>
        <family val="2"/>
      </rPr>
      <t>work with the US Army Corps of Engineers (COE) and other interested parties to develop passage standards for Pacific Lamprey which will include defining and selecting metrics,</t>
    </r>
  </si>
  <si>
    <r>
      <t>·</t>
    </r>
    <r>
      <rPr>
        <sz val="7"/>
        <rFont val="Arial"/>
        <family val="2"/>
      </rPr>
      <t xml:space="preserve">       </t>
    </r>
    <r>
      <rPr>
        <sz val="12"/>
        <rFont val="Arial"/>
        <family val="2"/>
      </rPr>
      <t>support the US Fish and Wildlife Service (USFWS) Pacific Lamprey Conservation Initiative by providing a forum for communication and discussion.</t>
    </r>
  </si>
  <si>
    <t>1.1.D.1.  The RFAC will be approximately ten times per year to consider specific assignments by the Members and MAG and to support a unique forum to coordinate resident fish projects, programs and funding sources to ensure efficiency in implementing the Fish and Wildlife Program, The RFAC will review and comment on the following topics and provide recommendations for MAG consideration:</t>
  </si>
  <si>
    <t>1.1.D.2.  comments on resident fish specific issues related to implementation of the Fish and Wildlife Program as they arise (i.e., Independent Scientific Advisory Board (ISAB) Report on non-native fish, Risk Assessment Templates for resident fish),</t>
  </si>
  <si>
    <t>1.1.D.3.  recommendations for Council or BPA processes to develop protocols to define and evaluate operational losses for resident fish caused by operation of the FCRPS,</t>
  </si>
  <si>
    <t>1.1.D.5.  consistent proposal development and review in the Council's Categorical Review to verify consistency with Program measures (linkage of actions to objectives).</t>
  </si>
  <si>
    <t>1.1.E.1.  The WAC will meet approximately ten times per year to consider specific assignments by the Members and MAG and to support a unique forum to coordinate wildlife projects, programs and funding sources to ensure efficiency in implementing the Fish and Wildlife Program, The WAC will review and comment on the following topics and provide recommendations for MAG consideration:</t>
  </si>
  <si>
    <t xml:space="preserve">1.1.D.4.  develop criteria and review project proposals to facilitate implementation of resident fish loss assessments consistently across the Columbia River Basin, </t>
  </si>
  <si>
    <t>1.1.E.2.  development policy and technical recommendations to the Council's Wildlife Crediting Forum,</t>
  </si>
  <si>
    <t>1.1.E.3.  collaboratively develop and agree on a template for wildlife area management plans to support Program objectives,</t>
  </si>
  <si>
    <t>1.1.E.4.  recommendations on a framework or guidelines for developing wildlife mitigation agreements between BPA and the fish and wildlife agencies and Tribes,</t>
  </si>
  <si>
    <t>1.1.E.5.  recommendations on a wildlife monitoring framework to assess and report the effectiveness of Program funded wildlife projects,</t>
  </si>
  <si>
    <t>1.1.E.6.  recommend a methodology to evaluate and define FCRPS operation losses for wildlife,</t>
  </si>
  <si>
    <t xml:space="preserve">                       1.1.E.7.  consistent proposal development and review in the 
                       Council's Categorical Review to verify consistency with Program 
                       measures (linkage of actions to objectives).</t>
  </si>
  <si>
    <t>1.1.G.1.  The FSOC will meet quarterly to consider specific assignments by Members and MAG and to support a unique forum to discuss fish screening projects, programs and funding sources to ensure efficiency in implementing the Fish and Wildlife Program, The FSOC will review and comment on the following topics and provide recommendations for MAG consideration:</t>
  </si>
  <si>
    <t>1.1.G.2.  organize and host the Bi-Annual Northwest Fish Screening and Passage Workshop,</t>
  </si>
  <si>
    <t>1.1.G.3.  support coordination and facilitation of Mitchell Act and Fisheries Restoration and Irrigation Mitigation Act (FRIMA) funding for fish screens in the Columbia River Basin,</t>
  </si>
  <si>
    <t>1.1.G.4.  develop and evaluate fish screen criteria that are adequate for lamprey as well as juvenile salmonids,</t>
  </si>
  <si>
    <t>1.1.G.5.   develop a review paper on the possible effects of invasive species on compliance of screens with criteria,</t>
  </si>
  <si>
    <t>H - CBFWA Staff will:</t>
  </si>
  <si>
    <t>1.2.H.1. maintain the CBFWA website (directory, calendar, databases, job list, etc.),</t>
  </si>
  <si>
    <t>1.2.H.2. maintain CBFWA committee web pages and data management to support all CBFWA activities,</t>
  </si>
  <si>
    <t>1.3.H.1. provide CBFWA meeting facilities and administrative support for all CBFWA policy and technical committee meetings,</t>
  </si>
  <si>
    <t>1.3.H.2. manage contracts to provide coordination support to fish and wildlife managers for participation in Fish and Wildlife Program activities through the Columbia Basin Fish and Wildlife Foundation (CBFWF).</t>
  </si>
  <si>
    <t>2.1.1. CBFWA staff will attend regional meetings and provide information updates to the CBFWA Members,</t>
  </si>
  <si>
    <t>2.1.2. CBFWA staff will perform analyses as requested to support the activities of the CBFWA MAG and technical committees,</t>
  </si>
  <si>
    <t>2.1.3. CBFA staff will provide information updates to the co-managers on other issues related to fish and wildlife activities occurring within the Columbia River Basin.</t>
  </si>
  <si>
    <t>2.1.4. CBFWA staff will provide support for the 13 Tribes involvement in Columbia River Treaty discussions,</t>
  </si>
  <si>
    <t>3.2.2. facilitate CBFWA Members collaboration with Council, BPA, National Oceanic and Atmospheric Administration (NOAA) Fisheries, tribes and states to ensure the SOTR supports regional reporting requirements,</t>
  </si>
  <si>
    <t>3.3.1. work with other entities [US Forest Service (USFS), Bureau of Land Management (BLM), Washington Department of Ecology (WDOE), CRITFC, Oregon Department of Fish and Wildlife (ODFW) to inform the WA State of the Salmon Report, OWEB, Biological Opinion (BiOp) and Accord reports],to coordinate reporting of habitat status and trend information at the relevant population scale will be reported in the SOTR, consistent with the needs of the collecting agencies,</t>
  </si>
  <si>
    <t>3.4.1. work with data management entities to support transfer of data to support regional reporting requirements.</t>
  </si>
  <si>
    <t xml:space="preserve">            3.1.1. maintain the SOTR website,</t>
  </si>
  <si>
    <t xml:space="preserve">            3.2.1. publish the SOTR report annually,</t>
  </si>
  <si>
    <t>Timeline</t>
  </si>
  <si>
    <t>Approve workplan</t>
  </si>
  <si>
    <t>Review actions taken
Evaluate policy directives
Affirm work plan
Approve SOTR publication</t>
  </si>
  <si>
    <t>Review actions taken
Evaluate policy directives
Approve annual workplan</t>
  </si>
  <si>
    <t>Implement workplan
Consider committee recommendations
BiOp Implementation
Program Plan&amp; Implement</t>
  </si>
  <si>
    <t>Implement workplan
Consider committee recommendations
BiOp Implementation
Program Planning</t>
  </si>
  <si>
    <t>Basinwide tagging strategy recs</t>
  </si>
  <si>
    <t>Monitoring framework discussions (Mainstem)</t>
  </si>
  <si>
    <t>Monitoring framework discussions cont'd</t>
  </si>
  <si>
    <t>SBP/MYAP Updates</t>
  </si>
  <si>
    <t xml:space="preserve"> rec priority metrics</t>
  </si>
  <si>
    <t>develop standards for metrics</t>
  </si>
  <si>
    <t>host workshop</t>
  </si>
  <si>
    <t>review draft</t>
  </si>
  <si>
    <t>ongoing</t>
  </si>
  <si>
    <t>workshop</t>
  </si>
  <si>
    <t>recommendations</t>
  </si>
  <si>
    <t>Ongoing</t>
  </si>
  <si>
    <t>Prepare publication</t>
  </si>
  <si>
    <t>Data management discussion follows monitoring framework discussion</t>
  </si>
  <si>
    <t>Ongoing collaboration</t>
  </si>
  <si>
    <t>Engage in data management discussion</t>
  </si>
  <si>
    <t>Implement workplan
Consider committee recommendations
BiOp Implementation
Program Implementation
BPA Rate Case initiation</t>
  </si>
  <si>
    <t>Recommendations</t>
  </si>
  <si>
    <t>Recommendations for monitoring conversation</t>
  </si>
  <si>
    <t>Mainstem
Artificial Production</t>
  </si>
  <si>
    <t>Geographic Reviews</t>
  </si>
  <si>
    <t>Ongoing ad-hoc</t>
  </si>
  <si>
    <t>Consultation on recommendations</t>
  </si>
  <si>
    <t>Mainstem
Artificial Production
Blocked Area</t>
  </si>
  <si>
    <t>Blocked Area
Geographic Reviews</t>
  </si>
  <si>
    <t>Criteria development</t>
  </si>
  <si>
    <t>Review proposals</t>
  </si>
  <si>
    <t>Draft guidelines</t>
  </si>
  <si>
    <t>Draft framework</t>
  </si>
  <si>
    <t>Blocked Area</t>
  </si>
  <si>
    <t>facilitate and support meetings and recommendations
Phase 1 Report comments/feedback</t>
  </si>
  <si>
    <t>facilitate and support meetings and recommendations
Phase 2 guidance</t>
  </si>
  <si>
    <t>facilitate and support meetings and recommendations
Phase 2 Report comments/feedback</t>
  </si>
  <si>
    <t>CBFWF contracting support</t>
  </si>
  <si>
    <t>Administrative support</t>
  </si>
  <si>
    <t>10% reduction in BPA option</t>
  </si>
  <si>
    <t>10% reduction in BPA option results in fewer meetings and fewer products</t>
  </si>
  <si>
    <t>do not include in BPA option, consider alternative funding</t>
  </si>
  <si>
    <t>do not print SOTR in BPA option</t>
  </si>
  <si>
    <t>Implement workplan
Consider committee recommendations
BiOp Evaluation
Program Implementation</t>
  </si>
  <si>
    <t>Implement workplan
Consider committee recommendations
BiOp Implementation
Program Evaluation
BPA Rate Case initiation</t>
  </si>
  <si>
    <t>Keep in Work Plan?
(can funding be provided from another source?)</t>
  </si>
  <si>
    <t>Added by MAG on Oct 19</t>
  </si>
  <si>
    <t>Other potential funding source?</t>
  </si>
  <si>
    <t>Functions provided through 
CBFWA contract with BPA*</t>
  </si>
  <si>
    <t>Functions supported through Indirect Costs attributed to CBWFA contract</t>
  </si>
  <si>
    <t>Policy Coordinator</t>
  </si>
  <si>
    <t>Program Coordinator</t>
  </si>
  <si>
    <t>Budget Coordinator</t>
  </si>
  <si>
    <t>RFAC Coordinator</t>
  </si>
  <si>
    <t>SOTR Coordinator</t>
  </si>
  <si>
    <t>AFAC Coordinator</t>
  </si>
  <si>
    <t>WAC Coordinator</t>
  </si>
  <si>
    <t>RME Coordinator</t>
  </si>
  <si>
    <t>IT/Web services</t>
  </si>
  <si>
    <t>Adminstrative Support</t>
  </si>
  <si>
    <t>Total FTE</t>
  </si>
  <si>
    <t>NPCC</t>
  </si>
  <si>
    <t>NOAA/USFWS</t>
  </si>
  <si>
    <t>BPA</t>
  </si>
  <si>
    <t>High</t>
  </si>
  <si>
    <t xml:space="preserve">High </t>
  </si>
  <si>
    <t>Medium</t>
  </si>
  <si>
    <t>No</t>
  </si>
  <si>
    <t>USFWS</t>
  </si>
  <si>
    <t>FY10 BPA Contribution Through CBFWA</t>
  </si>
  <si>
    <t xml:space="preserve"> $-   </t>
  </si>
  <si>
    <t>Yes</t>
  </si>
  <si>
    <t>Yes. 
Reduce to 10 mtgs per year</t>
  </si>
  <si>
    <t xml:space="preserve">High  </t>
  </si>
  <si>
    <t>Don't print 
(-$10,000)</t>
  </si>
  <si>
    <t>Funding should be provided to integrate CBFWA priorities with other regional efforts</t>
  </si>
  <si>
    <t>add to RFAC and WAC</t>
  </si>
  <si>
    <t>Priority (High, Medium, Low) for CBFWA involvement</t>
  </si>
  <si>
    <t>CRITFC/
USFWS/
CTUIR</t>
  </si>
  <si>
    <t xml:space="preserve">CRITFC </t>
  </si>
  <si>
    <t>OWEB, IPC, Others</t>
  </si>
  <si>
    <t>BPA Power Operations</t>
  </si>
  <si>
    <t>1.1.B.1.  The MAG will meet ten times per year to implement the policy directives of the Members by discussing policy positions and recommendations from the committees and approving transmittal of consensus recommendations to decision makers; maintaining the active consensus model consistent with the current CBFWA charter,</t>
  </si>
  <si>
    <t>Cost Pool (12.8%)</t>
  </si>
  <si>
    <t>Total Members</t>
  </si>
  <si>
    <t>BPA Proposed Funding Level</t>
  </si>
  <si>
    <t>&lt; CBFWA staff target</t>
  </si>
  <si>
    <t>&lt; BPA proposed total budget</t>
  </si>
  <si>
    <t>1.1.C.5.  reporting of hatchery and wild anadromous fish,</t>
  </si>
  <si>
    <t>1.1.C.6.  consistent proposal development and review in the Council's Categorical Review to verify consistency with Program measures (linkage of actions to objectives),</t>
  </si>
  <si>
    <t>1.1.C.7.  support the Lamprey Technical Work Group (LTWG) which will meet as necessary (approximately 5 times per year) to discuss issues specific to lamprey in the Columbia River Basin and provide recommendations for AFAC then MAG consideration,</t>
  </si>
  <si>
    <t>1.1.C.8.  anadromous fish reintroduction strategies into blocked areas,</t>
  </si>
  <si>
    <t>1.1.C.9.  interaction of introduced fish species with salmon and steelhead smolts,</t>
  </si>
  <si>
    <t>Full CBFWA Cost Estimate</t>
  </si>
  <si>
    <t>1.1.C.4.  common templates and strategies for updating Subbasin Plans and creating Multi-year Action Plans (coordinate priority actions and reporting),</t>
  </si>
  <si>
    <t>1.1.D.6.  common templates and strategies for updating Subbasin Plans and creating Multi-year Action Plans (coordinate priority actions and reporting),</t>
  </si>
  <si>
    <t>1.1.E.8.  common templates and strategies for updating Subbasin Plans and creating Multi-year Action Plans (coordinate priority actions and reporting),</t>
  </si>
  <si>
    <t>FY09 BPA Contribution Through CBFWA*</t>
  </si>
  <si>
    <t>*Does not include contract funding for Member participation in development of M&amp;E Framework and Strategy.</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</si>
</sst>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 numFmtId="170" formatCode="[$-409]dddd\,\ mmmm\ dd\,\ yyyy"/>
    <numFmt numFmtId="171" formatCode="[$-409]mmmm\-yy;@"/>
    <numFmt numFmtId="172" formatCode="m/d;@"/>
    <numFmt numFmtId="173" formatCode="[$-409]mmm\-yy;@"/>
    <numFmt numFmtId="174" formatCode="&quot;$&quot;#,##0"/>
    <numFmt numFmtId="175" formatCode="_(* #,##0.000_);_(* \(#,##0.000\);_(* &quot;-&quot;???_);_(@_)"/>
    <numFmt numFmtId="176" formatCode="_(* #,##0.0_);_(* \(#,##0.0\);_(* &quot;-&quot;?_);_(@_)"/>
    <numFmt numFmtId="177" formatCode="_(&quot;$&quot;* #,##0.000_);_(&quot;$&quot;* \(#,##0.000\);_(&quot;$&quot;* &quot;-&quot;???_);_(@_)"/>
    <numFmt numFmtId="178" formatCode="0.00000000"/>
    <numFmt numFmtId="179" formatCode="0.0000000"/>
    <numFmt numFmtId="180" formatCode="0.000000"/>
    <numFmt numFmtId="181" formatCode="0.00000"/>
    <numFmt numFmtId="182" formatCode="0.0000"/>
    <numFmt numFmtId="183" formatCode="0.000"/>
    <numFmt numFmtId="184" formatCode="0.0"/>
  </numFmts>
  <fonts count="12">
    <font>
      <sz val="10"/>
      <name val="Arial"/>
      <family val="0"/>
    </font>
    <font>
      <sz val="8"/>
      <name val="Arial"/>
      <family val="0"/>
    </font>
    <font>
      <b/>
      <i/>
      <sz val="10"/>
      <name val="Arial"/>
      <family val="2"/>
    </font>
    <font>
      <b/>
      <sz val="12"/>
      <name val="Arial"/>
      <family val="2"/>
    </font>
    <font>
      <sz val="12"/>
      <name val="Arial"/>
      <family val="2"/>
    </font>
    <font>
      <b/>
      <u val="single"/>
      <sz val="12"/>
      <name val="Arial"/>
      <family val="2"/>
    </font>
    <font>
      <sz val="7"/>
      <name val="Arial"/>
      <family val="2"/>
    </font>
    <font>
      <b/>
      <sz val="14"/>
      <name val="Arial"/>
      <family val="2"/>
    </font>
    <font>
      <sz val="14"/>
      <name val="Arial"/>
      <family val="2"/>
    </font>
    <font>
      <u val="single"/>
      <sz val="10"/>
      <color indexed="12"/>
      <name val="Arial"/>
      <family val="0"/>
    </font>
    <font>
      <u val="single"/>
      <sz val="10"/>
      <color indexed="36"/>
      <name val="Arial"/>
      <family val="0"/>
    </font>
    <font>
      <b/>
      <sz val="16"/>
      <name val="Arial"/>
      <family val="2"/>
    </font>
  </fonts>
  <fills count="8">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10"/>
        <bgColor indexed="64"/>
      </patternFill>
    </fill>
  </fills>
  <borders count="23">
    <border>
      <left/>
      <right/>
      <top/>
      <bottom/>
      <diagonal/>
    </border>
    <border>
      <left style="thin"/>
      <right style="thin"/>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0" fillId="0" borderId="0" xfId="0" applyAlignment="1">
      <alignment horizontal="left" vertical="top" wrapText="1"/>
    </xf>
    <xf numFmtId="0" fontId="0" fillId="0" borderId="0" xfId="0" applyAlignment="1">
      <alignment horizontal="right" vertical="top" wrapText="1"/>
    </xf>
    <xf numFmtId="0" fontId="2" fillId="0" borderId="0" xfId="0" applyFont="1" applyFill="1" applyAlignment="1">
      <alignment/>
    </xf>
    <xf numFmtId="0" fontId="0" fillId="0" borderId="0" xfId="0" applyFill="1" applyAlignment="1">
      <alignment/>
    </xf>
    <xf numFmtId="0" fontId="3" fillId="0" borderId="0" xfId="0" applyFont="1" applyAlignment="1">
      <alignment/>
    </xf>
    <xf numFmtId="0" fontId="3" fillId="0" borderId="0" xfId="0" applyFont="1" applyAlignment="1">
      <alignment horizontal="center" wrapText="1"/>
    </xf>
    <xf numFmtId="0" fontId="4" fillId="0" borderId="0" xfId="0" applyFont="1" applyAlignment="1">
      <alignment/>
    </xf>
    <xf numFmtId="44" fontId="4" fillId="0" borderId="0" xfId="0" applyNumberFormat="1" applyFont="1" applyAlignment="1">
      <alignment/>
    </xf>
    <xf numFmtId="9" fontId="4" fillId="0" borderId="0" xfId="21" applyFont="1" applyAlignment="1">
      <alignment horizontal="center"/>
    </xf>
    <xf numFmtId="0" fontId="4" fillId="0" borderId="0" xfId="0" applyFont="1" applyBorder="1" applyAlignment="1">
      <alignment/>
    </xf>
    <xf numFmtId="44" fontId="4" fillId="0" borderId="0" xfId="0" applyNumberFormat="1" applyFont="1" applyBorder="1" applyAlignment="1">
      <alignment/>
    </xf>
    <xf numFmtId="44" fontId="4" fillId="0" borderId="0" xfId="17" applyFont="1" applyBorder="1" applyAlignment="1">
      <alignment/>
    </xf>
    <xf numFmtId="9" fontId="4" fillId="0" borderId="0" xfId="0" applyNumberFormat="1" applyFont="1" applyBorder="1" applyAlignment="1">
      <alignment horizontal="center"/>
    </xf>
    <xf numFmtId="0" fontId="0" fillId="0" borderId="0" xfId="0" applyBorder="1" applyAlignment="1">
      <alignment/>
    </xf>
    <xf numFmtId="0" fontId="0" fillId="0" borderId="0" xfId="0" applyFill="1" applyBorder="1" applyAlignment="1">
      <alignment/>
    </xf>
    <xf numFmtId="169" fontId="0" fillId="0" borderId="0" xfId="17" applyNumberFormat="1" applyAlignment="1">
      <alignment/>
    </xf>
    <xf numFmtId="0" fontId="4" fillId="0" borderId="0" xfId="0" applyFont="1" applyAlignment="1">
      <alignment horizontal="left" vertical="top" wrapText="1"/>
    </xf>
    <xf numFmtId="169" fontId="4" fillId="0" borderId="0" xfId="17" applyNumberFormat="1" applyFont="1" applyAlignment="1">
      <alignment/>
    </xf>
    <xf numFmtId="0" fontId="4" fillId="0" borderId="0" xfId="0" applyFont="1" applyAlignment="1">
      <alignment horizontal="righ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169" fontId="3" fillId="0" borderId="1" xfId="17" applyNumberFormat="1" applyFont="1" applyBorder="1" applyAlignment="1">
      <alignment horizontal="center" vertical="center" wrapText="1"/>
    </xf>
    <xf numFmtId="0" fontId="5" fillId="0" borderId="1" xfId="0" applyFont="1" applyBorder="1" applyAlignment="1">
      <alignment horizontal="left" vertical="top" wrapText="1"/>
    </xf>
    <xf numFmtId="169" fontId="4" fillId="0" borderId="1" xfId="17" applyNumberFormat="1" applyFont="1" applyBorder="1" applyAlignment="1">
      <alignment horizontal="right" vertical="top" wrapText="1"/>
    </xf>
    <xf numFmtId="169" fontId="4" fillId="0" borderId="1" xfId="17" applyNumberFormat="1" applyFont="1" applyBorder="1" applyAlignment="1">
      <alignment/>
    </xf>
    <xf numFmtId="0" fontId="4" fillId="0" borderId="1" xfId="0" applyFont="1" applyBorder="1" applyAlignment="1">
      <alignment horizontal="left" vertical="top" wrapText="1" indent="5"/>
    </xf>
    <xf numFmtId="0" fontId="4" fillId="0" borderId="1" xfId="0" applyFont="1" applyBorder="1" applyAlignment="1">
      <alignment horizontal="left" vertical="top" wrapText="1" indent="6"/>
    </xf>
    <xf numFmtId="0" fontId="4" fillId="0" borderId="1" xfId="0" applyFont="1" applyBorder="1" applyAlignment="1">
      <alignment horizontal="left" vertical="top" wrapText="1" indent="8"/>
    </xf>
    <xf numFmtId="0" fontId="4" fillId="0" borderId="1" xfId="0" applyFont="1" applyBorder="1" applyAlignment="1">
      <alignment horizontal="left" vertical="top" wrapText="1" indent="4"/>
    </xf>
    <xf numFmtId="0" fontId="4" fillId="0" borderId="1" xfId="0" applyFont="1" applyBorder="1" applyAlignment="1">
      <alignment horizontal="left" vertical="top" wrapText="1" indent="10"/>
    </xf>
    <xf numFmtId="0" fontId="4" fillId="0" borderId="1" xfId="0" applyFont="1" applyBorder="1" applyAlignment="1">
      <alignment horizontal="right" vertical="top" wrapText="1"/>
    </xf>
    <xf numFmtId="0" fontId="8" fillId="0" borderId="1" xfId="0" applyFont="1" applyBorder="1" applyAlignment="1">
      <alignment horizontal="left" vertical="top" wrapText="1"/>
    </xf>
    <xf numFmtId="0" fontId="8" fillId="0" borderId="0" xfId="0" applyFont="1" applyAlignment="1">
      <alignment/>
    </xf>
    <xf numFmtId="169" fontId="3" fillId="0" borderId="1" xfId="17" applyNumberFormat="1" applyFont="1" applyBorder="1" applyAlignment="1">
      <alignment vertical="top" wrapText="1"/>
    </xf>
    <xf numFmtId="0" fontId="7" fillId="0" borderId="1" xfId="0" applyFont="1" applyBorder="1" applyAlignment="1">
      <alignment horizontal="left" vertical="top" wrapText="1"/>
    </xf>
    <xf numFmtId="169" fontId="3" fillId="0" borderId="0" xfId="17" applyNumberFormat="1" applyFont="1" applyAlignment="1">
      <alignment/>
    </xf>
    <xf numFmtId="173" fontId="7" fillId="2" borderId="1" xfId="0" applyNumberFormat="1" applyFont="1" applyFill="1" applyBorder="1" applyAlignment="1">
      <alignment horizontal="center" vertical="center"/>
    </xf>
    <xf numFmtId="0" fontId="4" fillId="2" borderId="1" xfId="0" applyFont="1" applyFill="1" applyBorder="1" applyAlignment="1">
      <alignment horizontal="left" vertical="top" wrapText="1"/>
    </xf>
    <xf numFmtId="0" fontId="8" fillId="2" borderId="1" xfId="0" applyFont="1" applyFill="1" applyBorder="1" applyAlignment="1">
      <alignment/>
    </xf>
    <xf numFmtId="173" fontId="7" fillId="3" borderId="1" xfId="0" applyNumberFormat="1" applyFont="1" applyFill="1" applyBorder="1" applyAlignment="1">
      <alignment horizontal="center" vertical="center"/>
    </xf>
    <xf numFmtId="0" fontId="4" fillId="3" borderId="1" xfId="0" applyFont="1" applyFill="1" applyBorder="1" applyAlignment="1">
      <alignment horizontal="left" vertical="top" wrapText="1"/>
    </xf>
    <xf numFmtId="0" fontId="8" fillId="3" borderId="1" xfId="0" applyFont="1" applyFill="1" applyBorder="1" applyAlignment="1">
      <alignment/>
    </xf>
    <xf numFmtId="174" fontId="4" fillId="0" borderId="0" xfId="0" applyNumberFormat="1" applyFont="1" applyAlignment="1">
      <alignment horizontal="right" vertical="top" wrapText="1"/>
    </xf>
    <xf numFmtId="0" fontId="4" fillId="4" borderId="1" xfId="0" applyFont="1" applyFill="1" applyBorder="1" applyAlignment="1">
      <alignment vertical="top" wrapText="1"/>
    </xf>
    <xf numFmtId="169" fontId="3" fillId="5" borderId="1" xfId="17" applyNumberFormat="1" applyFont="1" applyFill="1" applyBorder="1" applyAlignment="1">
      <alignment horizontal="center" vertical="center" wrapText="1"/>
    </xf>
    <xf numFmtId="169" fontId="4" fillId="6" borderId="1" xfId="17" applyNumberFormat="1" applyFont="1" applyFill="1" applyBorder="1" applyAlignment="1">
      <alignment horizontal="right" vertical="top" wrapText="1"/>
    </xf>
    <xf numFmtId="0" fontId="7" fillId="0" borderId="0" xfId="0" applyFont="1" applyFill="1" applyAlignment="1">
      <alignment horizontal="center"/>
    </xf>
    <xf numFmtId="173" fontId="7" fillId="0" borderId="0" xfId="0" applyNumberFormat="1" applyFont="1" applyFill="1" applyBorder="1" applyAlignment="1">
      <alignment horizontal="center" vertical="center"/>
    </xf>
    <xf numFmtId="0" fontId="4" fillId="0" borderId="0" xfId="0" applyFont="1" applyFill="1" applyBorder="1" applyAlignment="1">
      <alignment horizontal="left" vertical="top" wrapText="1"/>
    </xf>
    <xf numFmtId="0" fontId="8" fillId="0" borderId="0" xfId="0" applyFont="1" applyFill="1" applyBorder="1" applyAlignment="1">
      <alignment/>
    </xf>
    <xf numFmtId="0" fontId="4" fillId="2" borderId="2" xfId="0" applyFont="1" applyFill="1" applyBorder="1" applyAlignment="1">
      <alignment horizontal="left" vertical="top" wrapText="1"/>
    </xf>
    <xf numFmtId="0" fontId="8" fillId="2" borderId="2" xfId="0" applyFont="1" applyFill="1" applyBorder="1" applyAlignment="1">
      <alignment/>
    </xf>
    <xf numFmtId="0" fontId="3" fillId="0" borderId="3" xfId="0" applyFont="1" applyBorder="1" applyAlignment="1">
      <alignment horizontal="center" textRotation="90"/>
    </xf>
    <xf numFmtId="0" fontId="3" fillId="0" borderId="4" xfId="0" applyFont="1" applyBorder="1" applyAlignment="1">
      <alignment horizontal="center" textRotation="90"/>
    </xf>
    <xf numFmtId="0" fontId="3" fillId="0" borderId="5" xfId="0" applyFont="1" applyBorder="1" applyAlignment="1">
      <alignment horizontal="center" textRotation="90"/>
    </xf>
    <xf numFmtId="0" fontId="3" fillId="0" borderId="6" xfId="0" applyFont="1" applyBorder="1" applyAlignment="1">
      <alignment horizontal="center" textRotation="90"/>
    </xf>
    <xf numFmtId="173" fontId="7" fillId="0" borderId="7" xfId="0" applyNumberFormat="1" applyFont="1" applyFill="1" applyBorder="1" applyAlignment="1">
      <alignment horizontal="center" vertical="center" textRotation="90"/>
    </xf>
    <xf numFmtId="8" fontId="4" fillId="0" borderId="0" xfId="0" applyNumberFormat="1" applyFont="1" applyAlignment="1">
      <alignment horizontal="right"/>
    </xf>
    <xf numFmtId="44" fontId="4" fillId="0" borderId="0" xfId="0" applyNumberFormat="1" applyFont="1" applyAlignment="1">
      <alignment horizontal="right"/>
    </xf>
    <xf numFmtId="8" fontId="4" fillId="0" borderId="0" xfId="0" applyNumberFormat="1" applyFont="1" applyBorder="1" applyAlignment="1">
      <alignment horizontal="right"/>
    </xf>
    <xf numFmtId="169" fontId="4" fillId="0" borderId="1" xfId="17" applyNumberFormat="1" applyFont="1" applyFill="1" applyBorder="1" applyAlignment="1">
      <alignment horizontal="right" vertical="top" wrapText="1"/>
    </xf>
    <xf numFmtId="169" fontId="4" fillId="0" borderId="1" xfId="17" applyNumberFormat="1" applyFont="1" applyFill="1" applyBorder="1" applyAlignment="1">
      <alignment horizontal="center" vertical="top" wrapText="1"/>
    </xf>
    <xf numFmtId="169" fontId="3" fillId="0" borderId="1" xfId="17" applyNumberFormat="1" applyFont="1" applyFill="1" applyBorder="1" applyAlignment="1">
      <alignment vertical="top" wrapText="1"/>
    </xf>
    <xf numFmtId="169" fontId="4" fillId="6" borderId="1" xfId="17" applyNumberFormat="1" applyFont="1" applyFill="1" applyBorder="1" applyAlignment="1">
      <alignment horizontal="center"/>
    </xf>
    <xf numFmtId="169" fontId="4" fillId="0" borderId="1" xfId="17" applyNumberFormat="1" applyFont="1" applyFill="1" applyBorder="1" applyAlignment="1">
      <alignment horizontal="center"/>
    </xf>
    <xf numFmtId="169" fontId="4" fillId="6" borderId="1" xfId="17" applyNumberFormat="1" applyFont="1" applyFill="1" applyBorder="1" applyAlignment="1">
      <alignment horizontal="center" vertical="top" wrapText="1"/>
    </xf>
    <xf numFmtId="169" fontId="4" fillId="4" borderId="1" xfId="17" applyNumberFormat="1" applyFont="1" applyFill="1" applyBorder="1" applyAlignment="1">
      <alignment horizontal="center" vertical="top" wrapText="1"/>
    </xf>
    <xf numFmtId="44" fontId="4" fillId="6" borderId="0" xfId="17" applyFont="1" applyFill="1" applyAlignment="1">
      <alignment/>
    </xf>
    <xf numFmtId="44" fontId="4" fillId="0" borderId="0" xfId="17" applyFont="1" applyFill="1" applyAlignment="1">
      <alignment/>
    </xf>
    <xf numFmtId="169" fontId="3" fillId="6" borderId="1" xfId="17" applyNumberFormat="1" applyFont="1" applyFill="1" applyBorder="1" applyAlignment="1">
      <alignment horizontal="center" vertical="top" wrapText="1"/>
    </xf>
    <xf numFmtId="169" fontId="4" fillId="7" borderId="1" xfId="17" applyNumberFormat="1" applyFont="1" applyFill="1" applyBorder="1" applyAlignment="1">
      <alignment horizontal="center" vertical="top" wrapText="1"/>
    </xf>
    <xf numFmtId="169" fontId="4" fillId="7" borderId="1" xfId="17" applyNumberFormat="1" applyFont="1" applyFill="1" applyBorder="1" applyAlignment="1">
      <alignment horizontal="right" vertical="top" wrapText="1"/>
    </xf>
    <xf numFmtId="0" fontId="4" fillId="0" borderId="0" xfId="0" applyFont="1" applyFill="1" applyBorder="1" applyAlignment="1">
      <alignment/>
    </xf>
    <xf numFmtId="44" fontId="4" fillId="0" borderId="0" xfId="17" applyFont="1" applyBorder="1" applyAlignment="1">
      <alignment/>
    </xf>
    <xf numFmtId="44" fontId="4" fillId="0" borderId="0" xfId="0" applyNumberFormat="1" applyFont="1" applyBorder="1" applyAlignment="1">
      <alignment/>
    </xf>
    <xf numFmtId="169" fontId="4" fillId="0" borderId="0" xfId="17" applyNumberFormat="1" applyFont="1" applyAlignment="1">
      <alignment/>
    </xf>
    <xf numFmtId="0" fontId="4" fillId="0" borderId="1" xfId="0" applyFont="1" applyFill="1" applyBorder="1" applyAlignment="1">
      <alignment horizontal="left" vertical="top" wrapText="1" indent="4"/>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wrapText="1" indent="8"/>
    </xf>
    <xf numFmtId="0" fontId="4" fillId="0"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1" fillId="0" borderId="0" xfId="0" applyFont="1" applyFill="1" applyBorder="1" applyAlignment="1">
      <alignment horizontal="center" vertical="center" wrapText="1"/>
    </xf>
    <xf numFmtId="0" fontId="7" fillId="0" borderId="0" xfId="0" applyFont="1" applyAlignment="1">
      <alignment horizontal="center"/>
    </xf>
    <xf numFmtId="0" fontId="3" fillId="0" borderId="9" xfId="0" applyFont="1" applyBorder="1" applyAlignment="1">
      <alignment horizontal="center" wrapText="1"/>
    </xf>
    <xf numFmtId="0" fontId="3" fillId="0" borderId="10" xfId="0" applyFont="1" applyBorder="1" applyAlignment="1">
      <alignment horizontal="center"/>
    </xf>
    <xf numFmtId="0" fontId="3" fillId="0" borderId="22" xfId="0" applyFont="1" applyBorder="1" applyAlignment="1">
      <alignment horizontal="center"/>
    </xf>
    <xf numFmtId="0" fontId="3" fillId="0" borderId="11"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00"/>
  <sheetViews>
    <sheetView tabSelected="1" workbookViewId="0" topLeftCell="A52">
      <selection activeCell="A43" sqref="A43"/>
    </sheetView>
  </sheetViews>
  <sheetFormatPr defaultColWidth="9.140625" defaultRowHeight="12.75"/>
  <cols>
    <col min="1" max="1" width="81.28125" style="1" customWidth="1"/>
    <col min="2" max="2" width="32.28125" style="1" customWidth="1"/>
    <col min="3" max="3" width="14.8515625" style="2" customWidth="1"/>
    <col min="4" max="7" width="15.8515625" style="16" customWidth="1"/>
    <col min="8" max="17" width="30.7109375" style="0" customWidth="1"/>
  </cols>
  <sheetData>
    <row r="1" spans="8:17" ht="18" customHeight="1">
      <c r="H1" s="104" t="s">
        <v>82</v>
      </c>
      <c r="I1" s="104"/>
      <c r="J1" s="104"/>
      <c r="K1" s="104"/>
      <c r="L1" s="104"/>
      <c r="M1" s="104"/>
      <c r="N1" s="104"/>
      <c r="O1" s="104"/>
      <c r="P1" s="104"/>
      <c r="Q1" s="104"/>
    </row>
    <row r="2" spans="1:17" ht="117" customHeight="1">
      <c r="A2" s="20"/>
      <c r="B2" s="21" t="s">
        <v>9</v>
      </c>
      <c r="C2" s="21" t="s">
        <v>177</v>
      </c>
      <c r="D2" s="22" t="s">
        <v>169</v>
      </c>
      <c r="E2" s="45" t="s">
        <v>161</v>
      </c>
      <c r="F2" s="45" t="s">
        <v>129</v>
      </c>
      <c r="G2" s="45" t="s">
        <v>131</v>
      </c>
      <c r="H2" s="37">
        <v>40179</v>
      </c>
      <c r="I2" s="37">
        <v>40330</v>
      </c>
      <c r="J2" s="40">
        <v>40544</v>
      </c>
      <c r="K2" s="40">
        <v>40695</v>
      </c>
      <c r="L2" s="37">
        <v>40909</v>
      </c>
      <c r="M2" s="37">
        <v>41061</v>
      </c>
      <c r="N2" s="40">
        <v>41275</v>
      </c>
      <c r="O2" s="40">
        <v>41426</v>
      </c>
      <c r="P2" s="37">
        <v>41640</v>
      </c>
      <c r="Q2" s="37">
        <v>41791</v>
      </c>
    </row>
    <row r="3" spans="1:17" ht="60.75">
      <c r="A3" s="23" t="s">
        <v>40</v>
      </c>
      <c r="B3" s="31"/>
      <c r="C3" s="24"/>
      <c r="D3" s="25"/>
      <c r="E3" s="64" t="s">
        <v>148</v>
      </c>
      <c r="F3" s="64" t="s">
        <v>155</v>
      </c>
      <c r="G3" s="64"/>
      <c r="H3" s="38"/>
      <c r="I3" s="38"/>
      <c r="J3" s="41"/>
      <c r="K3" s="41"/>
      <c r="L3" s="38"/>
      <c r="M3" s="38"/>
      <c r="N3" s="41"/>
      <c r="O3" s="41"/>
      <c r="P3" s="38"/>
      <c r="Q3" s="51"/>
    </row>
    <row r="4" spans="1:17" ht="15.75">
      <c r="A4" s="23"/>
      <c r="B4" s="20"/>
      <c r="C4" s="24"/>
      <c r="D4" s="25"/>
      <c r="E4" s="65"/>
      <c r="F4" s="65"/>
      <c r="G4" s="65"/>
      <c r="H4" s="38"/>
      <c r="I4" s="38"/>
      <c r="J4" s="41"/>
      <c r="K4" s="41"/>
      <c r="L4" s="38"/>
      <c r="M4" s="38"/>
      <c r="N4" s="41"/>
      <c r="O4" s="41"/>
      <c r="P4" s="38"/>
      <c r="Q4" s="51"/>
    </row>
    <row r="5" spans="1:17" ht="15">
      <c r="A5" s="26" t="s">
        <v>0</v>
      </c>
      <c r="B5" s="20"/>
      <c r="C5" s="24">
        <v>64176.5</v>
      </c>
      <c r="D5" s="24">
        <v>64176.5</v>
      </c>
      <c r="E5" s="62"/>
      <c r="F5" s="62"/>
      <c r="G5" s="62"/>
      <c r="H5" s="38"/>
      <c r="I5" s="38"/>
      <c r="J5" s="41"/>
      <c r="K5" s="41"/>
      <c r="L5" s="38"/>
      <c r="M5" s="38"/>
      <c r="N5" s="41"/>
      <c r="O5" s="41"/>
      <c r="P5" s="38"/>
      <c r="Q5" s="51"/>
    </row>
    <row r="6" spans="1:17" ht="90">
      <c r="A6" s="26" t="s">
        <v>1</v>
      </c>
      <c r="B6" s="20" t="s">
        <v>11</v>
      </c>
      <c r="C6" s="24"/>
      <c r="D6" s="24"/>
      <c r="E6" s="66" t="s">
        <v>148</v>
      </c>
      <c r="F6" s="66" t="s">
        <v>155</v>
      </c>
      <c r="G6" s="66"/>
      <c r="H6" s="38" t="s">
        <v>83</v>
      </c>
      <c r="I6" s="38" t="s">
        <v>84</v>
      </c>
      <c r="J6" s="41" t="s">
        <v>85</v>
      </c>
      <c r="K6" s="41" t="s">
        <v>84</v>
      </c>
      <c r="L6" s="38" t="s">
        <v>85</v>
      </c>
      <c r="M6" s="38" t="s">
        <v>84</v>
      </c>
      <c r="N6" s="41" t="s">
        <v>85</v>
      </c>
      <c r="O6" s="41" t="s">
        <v>84</v>
      </c>
      <c r="P6" s="38" t="s">
        <v>85</v>
      </c>
      <c r="Q6" s="51" t="s">
        <v>84</v>
      </c>
    </row>
    <row r="7" spans="1:17" ht="15">
      <c r="A7" s="20"/>
      <c r="B7" s="20"/>
      <c r="C7" s="24"/>
      <c r="D7" s="24"/>
      <c r="E7" s="61"/>
      <c r="F7" s="61"/>
      <c r="G7" s="61"/>
      <c r="H7" s="38"/>
      <c r="I7" s="38"/>
      <c r="J7" s="41"/>
      <c r="K7" s="41"/>
      <c r="L7" s="38"/>
      <c r="M7" s="38"/>
      <c r="N7" s="41"/>
      <c r="O7" s="41"/>
      <c r="P7" s="38"/>
      <c r="Q7" s="51"/>
    </row>
    <row r="8" spans="1:17" ht="15">
      <c r="A8" s="26" t="s">
        <v>2</v>
      </c>
      <c r="B8" s="20"/>
      <c r="C8" s="24">
        <v>96264.75</v>
      </c>
      <c r="D8" s="24">
        <v>83429.45</v>
      </c>
      <c r="E8" s="61"/>
      <c r="F8" s="61"/>
      <c r="G8" s="61"/>
      <c r="H8" s="38"/>
      <c r="I8" s="38"/>
      <c r="J8" s="41"/>
      <c r="K8" s="41"/>
      <c r="L8" s="38"/>
      <c r="M8" s="38"/>
      <c r="N8" s="41"/>
      <c r="O8" s="41"/>
      <c r="P8" s="38"/>
      <c r="Q8" s="51"/>
    </row>
    <row r="9" spans="1:17" ht="90">
      <c r="A9" s="26" t="s">
        <v>166</v>
      </c>
      <c r="B9" s="20" t="s">
        <v>12</v>
      </c>
      <c r="C9" s="24"/>
      <c r="D9" s="24"/>
      <c r="E9" s="66" t="s">
        <v>148</v>
      </c>
      <c r="F9" s="70" t="s">
        <v>156</v>
      </c>
      <c r="G9" s="66"/>
      <c r="H9" s="38" t="s">
        <v>86</v>
      </c>
      <c r="I9" s="38"/>
      <c r="J9" s="41" t="s">
        <v>104</v>
      </c>
      <c r="K9" s="41"/>
      <c r="L9" s="38" t="s">
        <v>127</v>
      </c>
      <c r="M9" s="38"/>
      <c r="N9" s="41" t="s">
        <v>128</v>
      </c>
      <c r="O9" s="41"/>
      <c r="P9" s="38" t="s">
        <v>87</v>
      </c>
      <c r="Q9" s="51"/>
    </row>
    <row r="10" spans="1:17" ht="15">
      <c r="A10" s="26"/>
      <c r="B10" s="20"/>
      <c r="C10" s="24"/>
      <c r="D10" s="24"/>
      <c r="E10" s="61"/>
      <c r="F10" s="61"/>
      <c r="G10" s="61"/>
      <c r="H10" s="38"/>
      <c r="I10" s="38"/>
      <c r="J10" s="41"/>
      <c r="K10" s="41"/>
      <c r="L10" s="38"/>
      <c r="M10" s="38"/>
      <c r="N10" s="41"/>
      <c r="O10" s="41"/>
      <c r="P10" s="38"/>
      <c r="Q10" s="51"/>
    </row>
    <row r="11" spans="1:17" ht="15">
      <c r="A11" s="26" t="s">
        <v>3</v>
      </c>
      <c r="B11" s="20"/>
      <c r="C11" s="24">
        <v>64176.5</v>
      </c>
      <c r="D11" s="24">
        <v>57758.85</v>
      </c>
      <c r="E11" s="61"/>
      <c r="F11" s="61"/>
      <c r="G11" s="61"/>
      <c r="H11" s="38"/>
      <c r="I11" s="38"/>
      <c r="J11" s="41"/>
      <c r="K11" s="41"/>
      <c r="L11" s="38"/>
      <c r="M11" s="38"/>
      <c r="N11" s="41"/>
      <c r="O11" s="41"/>
      <c r="P11" s="38"/>
      <c r="Q11" s="51"/>
    </row>
    <row r="12" spans="1:17" ht="126" customHeight="1">
      <c r="A12" s="26" t="s">
        <v>43</v>
      </c>
      <c r="B12" s="20" t="s">
        <v>13</v>
      </c>
      <c r="C12" s="24"/>
      <c r="D12" s="44" t="s">
        <v>124</v>
      </c>
      <c r="E12" s="66" t="s">
        <v>149</v>
      </c>
      <c r="F12" s="66" t="s">
        <v>155</v>
      </c>
      <c r="G12" s="66"/>
      <c r="H12" s="38" t="s">
        <v>96</v>
      </c>
      <c r="I12" s="38"/>
      <c r="J12" s="41"/>
      <c r="K12" s="41"/>
      <c r="L12" s="38"/>
      <c r="M12" s="38"/>
      <c r="N12" s="41"/>
      <c r="O12" s="41"/>
      <c r="P12" s="38"/>
      <c r="Q12" s="51"/>
    </row>
    <row r="13" spans="1:17" ht="120">
      <c r="A13" s="79" t="s">
        <v>44</v>
      </c>
      <c r="B13" s="78"/>
      <c r="C13" s="61"/>
      <c r="D13" s="61"/>
      <c r="E13" s="66" t="s">
        <v>149</v>
      </c>
      <c r="F13" s="66" t="s">
        <v>155</v>
      </c>
      <c r="G13" s="67" t="s">
        <v>159</v>
      </c>
      <c r="H13" s="38" t="s">
        <v>89</v>
      </c>
      <c r="I13" s="38" t="s">
        <v>90</v>
      </c>
      <c r="J13" s="41"/>
      <c r="K13" s="41"/>
      <c r="L13" s="38"/>
      <c r="M13" s="38"/>
      <c r="N13" s="41"/>
      <c r="O13" s="41"/>
      <c r="P13" s="38"/>
      <c r="Q13" s="51"/>
    </row>
    <row r="14" spans="1:17" ht="120">
      <c r="A14" s="28" t="s">
        <v>45</v>
      </c>
      <c r="B14" s="20"/>
      <c r="C14" s="24"/>
      <c r="D14" s="24"/>
      <c r="E14" s="66" t="s">
        <v>149</v>
      </c>
      <c r="F14" s="66" t="s">
        <v>155</v>
      </c>
      <c r="G14" s="67" t="s">
        <v>159</v>
      </c>
      <c r="H14" s="38" t="s">
        <v>88</v>
      </c>
      <c r="I14" s="38"/>
      <c r="J14" s="41"/>
      <c r="K14" s="41"/>
      <c r="L14" s="38"/>
      <c r="M14" s="38"/>
      <c r="N14" s="41"/>
      <c r="O14" s="41"/>
      <c r="P14" s="38"/>
      <c r="Q14" s="51"/>
    </row>
    <row r="15" spans="1:17" ht="45">
      <c r="A15" s="28" t="s">
        <v>178</v>
      </c>
      <c r="B15" s="20"/>
      <c r="C15" s="24"/>
      <c r="D15" s="24"/>
      <c r="E15" s="66" t="s">
        <v>148</v>
      </c>
      <c r="F15" s="66"/>
      <c r="G15" s="66" t="s">
        <v>160</v>
      </c>
      <c r="H15" s="38" t="s">
        <v>91</v>
      </c>
      <c r="I15" s="38"/>
      <c r="J15" s="41"/>
      <c r="K15" s="41"/>
      <c r="L15" s="38"/>
      <c r="M15" s="38"/>
      <c r="N15" s="41"/>
      <c r="O15" s="41"/>
      <c r="P15" s="38"/>
      <c r="Q15" s="51"/>
    </row>
    <row r="16" spans="1:17" ht="30">
      <c r="A16" s="28" t="s">
        <v>172</v>
      </c>
      <c r="B16" s="20"/>
      <c r="C16" s="24"/>
      <c r="D16" s="24"/>
      <c r="E16" s="66" t="s">
        <v>149</v>
      </c>
      <c r="F16" s="66" t="s">
        <v>155</v>
      </c>
      <c r="G16" s="66"/>
      <c r="H16" s="38" t="s">
        <v>106</v>
      </c>
      <c r="I16" s="38"/>
      <c r="J16" s="41"/>
      <c r="K16" s="41"/>
      <c r="L16" s="38"/>
      <c r="M16" s="38"/>
      <c r="N16" s="41"/>
      <c r="O16" s="41"/>
      <c r="P16" s="38"/>
      <c r="Q16" s="51"/>
    </row>
    <row r="17" spans="1:17" ht="45">
      <c r="A17" s="28" t="s">
        <v>173</v>
      </c>
      <c r="B17" s="20"/>
      <c r="C17" s="24"/>
      <c r="D17" s="24"/>
      <c r="E17" s="66" t="s">
        <v>148</v>
      </c>
      <c r="F17" s="66" t="s">
        <v>155</v>
      </c>
      <c r="G17" s="66"/>
      <c r="H17" s="38" t="s">
        <v>107</v>
      </c>
      <c r="I17" s="38" t="s">
        <v>108</v>
      </c>
      <c r="J17" s="41" t="s">
        <v>108</v>
      </c>
      <c r="K17" s="41"/>
      <c r="L17" s="38"/>
      <c r="M17" s="38"/>
      <c r="N17" s="41"/>
      <c r="O17" s="41"/>
      <c r="P17" s="38"/>
      <c r="Q17" s="51"/>
    </row>
    <row r="18" spans="1:17" ht="205.5" customHeight="1">
      <c r="A18" s="28" t="s">
        <v>174</v>
      </c>
      <c r="B18" s="20" t="s">
        <v>13</v>
      </c>
      <c r="C18" s="24"/>
      <c r="D18" s="24"/>
      <c r="E18" s="66" t="s">
        <v>148</v>
      </c>
      <c r="F18" s="66" t="s">
        <v>155</v>
      </c>
      <c r="G18" s="66"/>
      <c r="H18" s="38" t="s">
        <v>96</v>
      </c>
      <c r="I18" s="38"/>
      <c r="J18" s="41"/>
      <c r="K18" s="41"/>
      <c r="L18" s="38"/>
      <c r="M18" s="38"/>
      <c r="N18" s="41"/>
      <c r="O18" s="41"/>
      <c r="P18" s="38"/>
      <c r="Q18" s="51"/>
    </row>
    <row r="19" spans="1:17" ht="30">
      <c r="A19" s="30" t="s">
        <v>46</v>
      </c>
      <c r="B19" s="20"/>
      <c r="C19" s="24"/>
      <c r="D19" s="24"/>
      <c r="E19" s="67" t="s">
        <v>150</v>
      </c>
      <c r="F19" s="67"/>
      <c r="G19" s="67"/>
      <c r="H19" s="38" t="s">
        <v>96</v>
      </c>
      <c r="I19" s="38"/>
      <c r="J19" s="41"/>
      <c r="K19" s="41"/>
      <c r="L19" s="38"/>
      <c r="M19" s="38"/>
      <c r="N19" s="41"/>
      <c r="O19" s="41"/>
      <c r="P19" s="38"/>
      <c r="Q19" s="51"/>
    </row>
    <row r="20" spans="1:17" ht="45">
      <c r="A20" s="30" t="s">
        <v>47</v>
      </c>
      <c r="B20" s="20"/>
      <c r="C20" s="24"/>
      <c r="D20" s="24"/>
      <c r="E20" s="67" t="s">
        <v>150</v>
      </c>
      <c r="F20" s="67"/>
      <c r="G20" s="67" t="s">
        <v>162</v>
      </c>
      <c r="H20" s="38"/>
      <c r="I20" s="38"/>
      <c r="J20" s="41"/>
      <c r="K20" s="41" t="s">
        <v>94</v>
      </c>
      <c r="L20" s="38"/>
      <c r="M20" s="38"/>
      <c r="N20" s="41"/>
      <c r="O20" s="41" t="s">
        <v>94</v>
      </c>
      <c r="P20" s="38"/>
      <c r="Q20" s="51"/>
    </row>
    <row r="21" spans="1:17" ht="45">
      <c r="A21" s="30" t="s">
        <v>48</v>
      </c>
      <c r="B21" s="20"/>
      <c r="C21" s="24"/>
      <c r="D21" s="24"/>
      <c r="E21" s="67" t="s">
        <v>150</v>
      </c>
      <c r="F21" s="67"/>
      <c r="G21" s="67"/>
      <c r="H21" s="38" t="s">
        <v>95</v>
      </c>
      <c r="I21" s="38"/>
      <c r="J21" s="41"/>
      <c r="K21" s="41"/>
      <c r="L21" s="38"/>
      <c r="M21" s="38"/>
      <c r="N21" s="41"/>
      <c r="O21" s="41"/>
      <c r="P21" s="38"/>
      <c r="Q21" s="51"/>
    </row>
    <row r="22" spans="1:17" ht="60">
      <c r="A22" s="30" t="s">
        <v>49</v>
      </c>
      <c r="B22" s="20"/>
      <c r="C22" s="24"/>
      <c r="D22" s="24"/>
      <c r="E22" s="67" t="s">
        <v>150</v>
      </c>
      <c r="F22" s="67"/>
      <c r="G22" s="67" t="s">
        <v>163</v>
      </c>
      <c r="H22" s="38" t="s">
        <v>92</v>
      </c>
      <c r="I22" s="38" t="s">
        <v>93</v>
      </c>
      <c r="J22" s="41"/>
      <c r="K22" s="41"/>
      <c r="L22" s="38"/>
      <c r="M22" s="38"/>
      <c r="N22" s="41"/>
      <c r="O22" s="41"/>
      <c r="P22" s="38"/>
      <c r="Q22" s="51"/>
    </row>
    <row r="23" spans="1:17" ht="45">
      <c r="A23" s="30" t="s">
        <v>50</v>
      </c>
      <c r="B23" s="20"/>
      <c r="C23" s="24"/>
      <c r="D23" s="24"/>
      <c r="E23" s="67" t="s">
        <v>150</v>
      </c>
      <c r="F23" s="67"/>
      <c r="G23" s="67" t="s">
        <v>152</v>
      </c>
      <c r="H23" s="38" t="s">
        <v>96</v>
      </c>
      <c r="I23" s="38"/>
      <c r="J23" s="41"/>
      <c r="K23" s="41"/>
      <c r="L23" s="38"/>
      <c r="M23" s="38"/>
      <c r="N23" s="41"/>
      <c r="O23" s="41"/>
      <c r="P23" s="38"/>
      <c r="Q23" s="51"/>
    </row>
    <row r="24" spans="1:17" ht="30">
      <c r="A24" s="28" t="s">
        <v>175</v>
      </c>
      <c r="B24" s="20" t="s">
        <v>130</v>
      </c>
      <c r="C24" s="24"/>
      <c r="D24" s="24"/>
      <c r="E24" s="66" t="s">
        <v>157</v>
      </c>
      <c r="F24" s="66" t="s">
        <v>155</v>
      </c>
      <c r="G24" s="66" t="s">
        <v>164</v>
      </c>
      <c r="H24" s="38"/>
      <c r="I24" s="38"/>
      <c r="J24" s="41"/>
      <c r="K24" s="41"/>
      <c r="L24" s="38"/>
      <c r="M24" s="38"/>
      <c r="N24" s="41"/>
      <c r="O24" s="41"/>
      <c r="P24" s="38"/>
      <c r="Q24" s="51"/>
    </row>
    <row r="25" spans="1:17" ht="30">
      <c r="A25" s="28" t="s">
        <v>176</v>
      </c>
      <c r="B25" s="20" t="s">
        <v>130</v>
      </c>
      <c r="C25" s="24"/>
      <c r="D25" s="24"/>
      <c r="E25" s="67" t="s">
        <v>150</v>
      </c>
      <c r="F25" s="67" t="s">
        <v>155</v>
      </c>
      <c r="G25" s="67"/>
      <c r="H25" s="38"/>
      <c r="I25" s="38"/>
      <c r="J25" s="41"/>
      <c r="K25" s="41"/>
      <c r="L25" s="38"/>
      <c r="M25" s="38"/>
      <c r="N25" s="41"/>
      <c r="O25" s="41"/>
      <c r="P25" s="38"/>
      <c r="Q25" s="51"/>
    </row>
    <row r="26" spans="1:17" ht="15">
      <c r="A26" s="27"/>
      <c r="B26" s="20"/>
      <c r="C26" s="24"/>
      <c r="D26" s="24"/>
      <c r="E26" s="61"/>
      <c r="F26" s="61"/>
      <c r="G26" s="61"/>
      <c r="H26" s="38"/>
      <c r="I26" s="38"/>
      <c r="J26" s="41"/>
      <c r="K26" s="41"/>
      <c r="L26" s="38"/>
      <c r="M26" s="38"/>
      <c r="N26" s="41"/>
      <c r="O26" s="41"/>
      <c r="P26" s="38"/>
      <c r="Q26" s="51"/>
    </row>
    <row r="27" spans="1:17" ht="15">
      <c r="A27" s="26" t="s">
        <v>4</v>
      </c>
      <c r="B27" s="20"/>
      <c r="C27" s="24">
        <v>38505.9</v>
      </c>
      <c r="D27" s="24">
        <v>34655.31</v>
      </c>
      <c r="E27" s="61"/>
      <c r="F27" s="61"/>
      <c r="G27" s="61"/>
      <c r="H27" s="38"/>
      <c r="I27" s="38"/>
      <c r="J27" s="41"/>
      <c r="K27" s="41"/>
      <c r="L27" s="38"/>
      <c r="M27" s="38"/>
      <c r="N27" s="41"/>
      <c r="O27" s="41"/>
      <c r="P27" s="38"/>
      <c r="Q27" s="51"/>
    </row>
    <row r="28" spans="1:17" ht="111.75" customHeight="1">
      <c r="A28" s="26" t="s">
        <v>51</v>
      </c>
      <c r="B28" s="20" t="s">
        <v>13</v>
      </c>
      <c r="C28" s="24"/>
      <c r="D28" s="44" t="s">
        <v>123</v>
      </c>
      <c r="E28" s="66" t="s">
        <v>148</v>
      </c>
      <c r="F28" s="66"/>
      <c r="G28" s="66"/>
      <c r="H28" s="38" t="s">
        <v>99</v>
      </c>
      <c r="I28" s="38"/>
      <c r="J28" s="41"/>
      <c r="K28" s="41"/>
      <c r="L28" s="38"/>
      <c r="M28" s="38"/>
      <c r="N28" s="41"/>
      <c r="O28" s="41"/>
      <c r="P28" s="38"/>
      <c r="Q28" s="51"/>
    </row>
    <row r="29" spans="1:17" ht="60">
      <c r="A29" s="28" t="s">
        <v>52</v>
      </c>
      <c r="B29" s="20"/>
      <c r="C29" s="24"/>
      <c r="D29" s="24"/>
      <c r="E29" s="66" t="s">
        <v>148</v>
      </c>
      <c r="F29" s="66"/>
      <c r="G29" s="66"/>
      <c r="H29" s="38" t="s">
        <v>109</v>
      </c>
      <c r="I29" s="38"/>
      <c r="J29" s="41"/>
      <c r="K29" s="41"/>
      <c r="L29" s="38"/>
      <c r="M29" s="38"/>
      <c r="N29" s="41"/>
      <c r="O29" s="41"/>
      <c r="P29" s="38"/>
      <c r="Q29" s="51"/>
    </row>
    <row r="30" spans="1:17" ht="45">
      <c r="A30" s="28" t="s">
        <v>53</v>
      </c>
      <c r="B30" s="20"/>
      <c r="C30" s="24"/>
      <c r="D30" s="24"/>
      <c r="E30" s="66" t="s">
        <v>148</v>
      </c>
      <c r="F30" s="66"/>
      <c r="G30" s="66"/>
      <c r="H30" s="38" t="s">
        <v>110</v>
      </c>
      <c r="I30" s="38"/>
      <c r="J30" s="41"/>
      <c r="K30" s="41"/>
      <c r="L30" s="38"/>
      <c r="M30" s="38"/>
      <c r="N30" s="41"/>
      <c r="O30" s="41"/>
      <c r="P30" s="38"/>
      <c r="Q30" s="51"/>
    </row>
    <row r="31" spans="1:17" ht="45">
      <c r="A31" s="28" t="s">
        <v>56</v>
      </c>
      <c r="B31" s="20"/>
      <c r="C31" s="24"/>
      <c r="D31" s="24"/>
      <c r="E31" s="66" t="s">
        <v>148</v>
      </c>
      <c r="F31" s="66"/>
      <c r="G31" s="66"/>
      <c r="H31" s="38" t="s">
        <v>113</v>
      </c>
      <c r="I31" s="38" t="s">
        <v>114</v>
      </c>
      <c r="J31" s="41"/>
      <c r="K31" s="41"/>
      <c r="L31" s="38"/>
      <c r="M31" s="38"/>
      <c r="N31" s="41"/>
      <c r="O31" s="41"/>
      <c r="P31" s="38"/>
      <c r="Q31" s="51"/>
    </row>
    <row r="32" spans="1:17" ht="45">
      <c r="A32" s="28" t="s">
        <v>54</v>
      </c>
      <c r="B32" s="20"/>
      <c r="C32" s="24"/>
      <c r="D32" s="24"/>
      <c r="E32" s="66" t="s">
        <v>148</v>
      </c>
      <c r="F32" s="66" t="s">
        <v>155</v>
      </c>
      <c r="G32" s="66"/>
      <c r="H32" s="38" t="s">
        <v>111</v>
      </c>
      <c r="I32" s="38" t="s">
        <v>112</v>
      </c>
      <c r="J32" s="41" t="s">
        <v>108</v>
      </c>
      <c r="K32" s="41"/>
      <c r="L32" s="38"/>
      <c r="M32" s="38"/>
      <c r="N32" s="41"/>
      <c r="O32" s="41"/>
      <c r="P32" s="38"/>
      <c r="Q32" s="51"/>
    </row>
    <row r="33" spans="1:17" ht="45">
      <c r="A33" s="28" t="s">
        <v>179</v>
      </c>
      <c r="B33" s="20"/>
      <c r="C33" s="24"/>
      <c r="D33" s="24"/>
      <c r="E33" s="66" t="s">
        <v>148</v>
      </c>
      <c r="F33" s="66"/>
      <c r="G33" s="66" t="s">
        <v>160</v>
      </c>
      <c r="H33" s="38" t="s">
        <v>91</v>
      </c>
      <c r="I33" s="38"/>
      <c r="J33" s="41"/>
      <c r="K33" s="41"/>
      <c r="L33" s="38"/>
      <c r="M33" s="38"/>
      <c r="N33" s="41"/>
      <c r="O33" s="41"/>
      <c r="P33" s="38"/>
      <c r="Q33" s="51"/>
    </row>
    <row r="34" spans="1:17" ht="15">
      <c r="A34" s="27"/>
      <c r="B34" s="20"/>
      <c r="C34" s="24"/>
      <c r="D34" s="24"/>
      <c r="E34" s="61"/>
      <c r="F34" s="61"/>
      <c r="G34" s="61"/>
      <c r="H34" s="38"/>
      <c r="I34" s="38"/>
      <c r="J34" s="41"/>
      <c r="K34" s="41"/>
      <c r="L34" s="38"/>
      <c r="M34" s="38"/>
      <c r="N34" s="41"/>
      <c r="O34" s="41"/>
      <c r="P34" s="38"/>
      <c r="Q34" s="51"/>
    </row>
    <row r="35" spans="1:17" ht="15">
      <c r="A35" s="26" t="s">
        <v>5</v>
      </c>
      <c r="B35" s="20"/>
      <c r="C35" s="24">
        <v>38505.9</v>
      </c>
      <c r="D35" s="24">
        <v>34655.31</v>
      </c>
      <c r="E35" s="61"/>
      <c r="F35" s="61"/>
      <c r="G35" s="61"/>
      <c r="H35" s="38"/>
      <c r="I35" s="38"/>
      <c r="J35" s="41"/>
      <c r="K35" s="41"/>
      <c r="L35" s="38"/>
      <c r="M35" s="38"/>
      <c r="N35" s="41"/>
      <c r="O35" s="41"/>
      <c r="P35" s="38"/>
      <c r="Q35" s="51"/>
    </row>
    <row r="36" spans="1:17" ht="90">
      <c r="A36" s="26" t="s">
        <v>55</v>
      </c>
      <c r="B36" s="20" t="s">
        <v>13</v>
      </c>
      <c r="C36" s="24"/>
      <c r="D36" s="44" t="s">
        <v>123</v>
      </c>
      <c r="E36" s="66" t="s">
        <v>148</v>
      </c>
      <c r="F36" s="66"/>
      <c r="G36" s="66"/>
      <c r="H36" s="38" t="s">
        <v>99</v>
      </c>
      <c r="I36" s="38"/>
      <c r="J36" s="41"/>
      <c r="K36" s="41"/>
      <c r="L36" s="38"/>
      <c r="M36" s="38"/>
      <c r="N36" s="41"/>
      <c r="O36" s="41"/>
      <c r="P36" s="38"/>
      <c r="Q36" s="51"/>
    </row>
    <row r="37" spans="1:17" ht="30">
      <c r="A37" s="28" t="s">
        <v>57</v>
      </c>
      <c r="B37" s="20"/>
      <c r="C37" s="24"/>
      <c r="D37" s="24"/>
      <c r="E37" s="66" t="s">
        <v>148</v>
      </c>
      <c r="F37" s="66" t="s">
        <v>155</v>
      </c>
      <c r="G37" s="66" t="s">
        <v>145</v>
      </c>
      <c r="H37" s="38"/>
      <c r="I37" s="38"/>
      <c r="J37" s="41"/>
      <c r="K37" s="41"/>
      <c r="L37" s="38"/>
      <c r="M37" s="38"/>
      <c r="N37" s="41"/>
      <c r="O37" s="41"/>
      <c r="P37" s="38"/>
      <c r="Q37" s="51"/>
    </row>
    <row r="38" spans="1:17" ht="39" customHeight="1">
      <c r="A38" s="28" t="s">
        <v>58</v>
      </c>
      <c r="B38" s="20"/>
      <c r="C38" s="24"/>
      <c r="D38" s="24"/>
      <c r="E38" s="67" t="s">
        <v>150</v>
      </c>
      <c r="F38" s="67"/>
      <c r="G38" s="67"/>
      <c r="H38" s="38" t="s">
        <v>99</v>
      </c>
      <c r="I38" s="38"/>
      <c r="J38" s="41"/>
      <c r="K38" s="41"/>
      <c r="L38" s="38"/>
      <c r="M38" s="38"/>
      <c r="N38" s="41"/>
      <c r="O38" s="41"/>
      <c r="P38" s="38"/>
      <c r="Q38" s="51"/>
    </row>
    <row r="39" spans="1:17" ht="45">
      <c r="A39" s="28" t="s">
        <v>59</v>
      </c>
      <c r="B39" s="20"/>
      <c r="C39" s="24"/>
      <c r="D39" s="24"/>
      <c r="E39" s="66" t="s">
        <v>149</v>
      </c>
      <c r="F39" s="66"/>
      <c r="G39" s="66"/>
      <c r="H39" s="38" t="s">
        <v>115</v>
      </c>
      <c r="I39" s="38" t="s">
        <v>105</v>
      </c>
      <c r="J39" s="41"/>
      <c r="K39" s="41"/>
      <c r="L39" s="38"/>
      <c r="M39" s="38"/>
      <c r="N39" s="41"/>
      <c r="O39" s="41"/>
      <c r="P39" s="38"/>
      <c r="Q39" s="51"/>
    </row>
    <row r="40" spans="1:17" ht="45">
      <c r="A40" s="28" t="s">
        <v>60</v>
      </c>
      <c r="B40" s="20"/>
      <c r="C40" s="24"/>
      <c r="D40" s="24"/>
      <c r="E40" s="67" t="s">
        <v>150</v>
      </c>
      <c r="F40" s="67"/>
      <c r="G40" s="67"/>
      <c r="H40" s="38" t="s">
        <v>116</v>
      </c>
      <c r="I40" s="38" t="s">
        <v>105</v>
      </c>
      <c r="J40" s="41"/>
      <c r="K40" s="41"/>
      <c r="L40" s="38"/>
      <c r="M40" s="38"/>
      <c r="N40" s="41"/>
      <c r="O40" s="41"/>
      <c r="P40" s="38"/>
      <c r="Q40" s="51"/>
    </row>
    <row r="41" spans="1:17" ht="30">
      <c r="A41" s="28" t="s">
        <v>61</v>
      </c>
      <c r="B41" s="20"/>
      <c r="C41" s="24"/>
      <c r="D41" s="24"/>
      <c r="E41" s="66" t="s">
        <v>148</v>
      </c>
      <c r="F41" s="66"/>
      <c r="G41" s="66"/>
      <c r="H41" s="38" t="s">
        <v>105</v>
      </c>
      <c r="I41" s="38"/>
      <c r="J41" s="41"/>
      <c r="K41" s="41"/>
      <c r="L41" s="38"/>
      <c r="M41" s="38"/>
      <c r="N41" s="41"/>
      <c r="O41" s="41"/>
      <c r="P41" s="38"/>
      <c r="Q41" s="51"/>
    </row>
    <row r="42" spans="1:17" ht="45">
      <c r="A42" s="20" t="s">
        <v>62</v>
      </c>
      <c r="B42" s="20"/>
      <c r="C42" s="24"/>
      <c r="D42" s="24"/>
      <c r="E42" s="66" t="s">
        <v>148</v>
      </c>
      <c r="F42" s="66" t="s">
        <v>155</v>
      </c>
      <c r="G42" s="66"/>
      <c r="H42" s="38" t="s">
        <v>117</v>
      </c>
      <c r="I42" s="38" t="s">
        <v>112</v>
      </c>
      <c r="J42" s="41" t="s">
        <v>108</v>
      </c>
      <c r="K42" s="41"/>
      <c r="L42" s="38"/>
      <c r="M42" s="38"/>
      <c r="N42" s="41"/>
      <c r="O42" s="41"/>
      <c r="P42" s="38"/>
      <c r="Q42" s="51"/>
    </row>
    <row r="43" spans="1:17" ht="45">
      <c r="A43" s="28" t="s">
        <v>180</v>
      </c>
      <c r="B43" s="20"/>
      <c r="C43" s="24"/>
      <c r="D43" s="24"/>
      <c r="E43" s="66" t="s">
        <v>148</v>
      </c>
      <c r="F43" s="66"/>
      <c r="G43" s="66" t="s">
        <v>160</v>
      </c>
      <c r="H43" s="38" t="s">
        <v>91</v>
      </c>
      <c r="I43" s="38"/>
      <c r="J43" s="41"/>
      <c r="K43" s="41"/>
      <c r="L43" s="38"/>
      <c r="M43" s="38"/>
      <c r="N43" s="41"/>
      <c r="O43" s="41"/>
      <c r="P43" s="38"/>
      <c r="Q43" s="51"/>
    </row>
    <row r="44" spans="1:17" ht="15">
      <c r="A44" s="26"/>
      <c r="B44" s="20"/>
      <c r="C44" s="24"/>
      <c r="D44" s="24"/>
      <c r="E44" s="61"/>
      <c r="F44" s="61"/>
      <c r="G44" s="61"/>
      <c r="H44" s="38"/>
      <c r="I44" s="38"/>
      <c r="J44" s="41"/>
      <c r="K44" s="41"/>
      <c r="L44" s="38"/>
      <c r="M44" s="38"/>
      <c r="N44" s="41"/>
      <c r="O44" s="41"/>
      <c r="P44" s="38"/>
      <c r="Q44" s="51"/>
    </row>
    <row r="45" spans="1:17" ht="15">
      <c r="A45" s="26" t="s">
        <v>6</v>
      </c>
      <c r="B45" s="20"/>
      <c r="C45" s="24">
        <v>12835.3</v>
      </c>
      <c r="D45" s="24">
        <v>11551.77</v>
      </c>
      <c r="E45" s="61"/>
      <c r="F45" s="61"/>
      <c r="G45" s="61"/>
      <c r="H45" s="38"/>
      <c r="I45" s="38"/>
      <c r="J45" s="41"/>
      <c r="K45" s="41"/>
      <c r="L45" s="38"/>
      <c r="M45" s="38"/>
      <c r="N45" s="41"/>
      <c r="O45" s="41"/>
      <c r="P45" s="38"/>
      <c r="Q45" s="51"/>
    </row>
    <row r="46" spans="1:17" ht="45">
      <c r="A46" s="26" t="s">
        <v>7</v>
      </c>
      <c r="B46" s="20"/>
      <c r="C46" s="24"/>
      <c r="D46" s="44" t="s">
        <v>123</v>
      </c>
      <c r="E46" s="66" t="s">
        <v>148</v>
      </c>
      <c r="F46" s="66"/>
      <c r="G46" s="66"/>
      <c r="H46" s="38" t="s">
        <v>99</v>
      </c>
      <c r="I46" s="38"/>
      <c r="J46" s="41"/>
      <c r="K46" s="41"/>
      <c r="L46" s="38"/>
      <c r="M46" s="38"/>
      <c r="N46" s="41"/>
      <c r="O46" s="41"/>
      <c r="P46" s="38"/>
      <c r="Q46" s="51"/>
    </row>
    <row r="47" spans="1:17" ht="15">
      <c r="A47" s="26"/>
      <c r="B47" s="20"/>
      <c r="C47" s="24"/>
      <c r="D47" s="24"/>
      <c r="E47" s="61"/>
      <c r="F47" s="61"/>
      <c r="G47" s="61"/>
      <c r="H47" s="38"/>
      <c r="I47" s="38"/>
      <c r="J47" s="41"/>
      <c r="K47" s="41"/>
      <c r="L47" s="38"/>
      <c r="M47" s="38"/>
      <c r="N47" s="41"/>
      <c r="O47" s="41"/>
      <c r="P47" s="38"/>
      <c r="Q47" s="51"/>
    </row>
    <row r="48" spans="1:17" ht="15">
      <c r="A48" s="26" t="s">
        <v>8</v>
      </c>
      <c r="B48" s="20"/>
      <c r="C48" s="24">
        <v>25670.6</v>
      </c>
      <c r="D48" s="24">
        <v>23103.54</v>
      </c>
      <c r="E48" s="61"/>
      <c r="F48" s="61"/>
      <c r="G48" s="61"/>
      <c r="H48" s="38"/>
      <c r="I48" s="38"/>
      <c r="J48" s="41"/>
      <c r="K48" s="41"/>
      <c r="L48" s="38"/>
      <c r="M48" s="38"/>
      <c r="N48" s="41"/>
      <c r="O48" s="41"/>
      <c r="P48" s="38"/>
      <c r="Q48" s="51"/>
    </row>
    <row r="49" spans="1:17" ht="90">
      <c r="A49" s="26" t="s">
        <v>63</v>
      </c>
      <c r="B49" s="20"/>
      <c r="C49" s="24"/>
      <c r="D49" s="44" t="s">
        <v>123</v>
      </c>
      <c r="E49" s="66" t="s">
        <v>148</v>
      </c>
      <c r="F49" s="66"/>
      <c r="G49" s="66" t="s">
        <v>146</v>
      </c>
      <c r="H49" s="38" t="s">
        <v>99</v>
      </c>
      <c r="I49" s="38"/>
      <c r="J49" s="41"/>
      <c r="K49" s="41"/>
      <c r="L49" s="38"/>
      <c r="M49" s="38"/>
      <c r="N49" s="41"/>
      <c r="O49" s="41"/>
      <c r="P49" s="38"/>
      <c r="Q49" s="51"/>
    </row>
    <row r="50" spans="1:17" ht="30">
      <c r="A50" s="28" t="s">
        <v>64</v>
      </c>
      <c r="B50" s="20"/>
      <c r="C50" s="24"/>
      <c r="D50" s="24"/>
      <c r="E50" s="67" t="s">
        <v>150</v>
      </c>
      <c r="F50" s="67"/>
      <c r="G50" s="67"/>
      <c r="H50" s="38"/>
      <c r="I50" s="38"/>
      <c r="J50" s="41"/>
      <c r="K50" s="41" t="s">
        <v>97</v>
      </c>
      <c r="L50" s="38"/>
      <c r="M50" s="38"/>
      <c r="N50" s="41"/>
      <c r="O50" s="41" t="s">
        <v>97</v>
      </c>
      <c r="P50" s="38"/>
      <c r="Q50" s="51"/>
    </row>
    <row r="51" spans="1:17" ht="45">
      <c r="A51" s="28" t="s">
        <v>65</v>
      </c>
      <c r="B51" s="20"/>
      <c r="C51" s="24"/>
      <c r="D51" s="24"/>
      <c r="E51" s="67" t="s">
        <v>150</v>
      </c>
      <c r="F51" s="67"/>
      <c r="G51" s="67"/>
      <c r="H51" s="38" t="s">
        <v>96</v>
      </c>
      <c r="I51" s="38"/>
      <c r="J51" s="41"/>
      <c r="K51" s="41"/>
      <c r="L51" s="38"/>
      <c r="M51" s="38"/>
      <c r="N51" s="41"/>
      <c r="O51" s="41"/>
      <c r="P51" s="38"/>
      <c r="Q51" s="51"/>
    </row>
    <row r="52" spans="1:17" ht="30">
      <c r="A52" s="28" t="s">
        <v>66</v>
      </c>
      <c r="B52" s="20"/>
      <c r="C52" s="24"/>
      <c r="D52" s="24"/>
      <c r="E52" s="67" t="s">
        <v>150</v>
      </c>
      <c r="F52" s="67"/>
      <c r="G52" s="67"/>
      <c r="H52" s="38" t="s">
        <v>96</v>
      </c>
      <c r="I52" s="38"/>
      <c r="J52" s="41"/>
      <c r="K52" s="41"/>
      <c r="L52" s="38"/>
      <c r="M52" s="38"/>
      <c r="N52" s="41"/>
      <c r="O52" s="41"/>
      <c r="P52" s="38"/>
      <c r="Q52" s="51"/>
    </row>
    <row r="53" spans="1:17" ht="30">
      <c r="A53" s="28" t="s">
        <v>67</v>
      </c>
      <c r="B53" s="20"/>
      <c r="C53" s="24"/>
      <c r="D53" s="24"/>
      <c r="E53" s="67" t="s">
        <v>150</v>
      </c>
      <c r="F53" s="67"/>
      <c r="G53" s="67"/>
      <c r="H53" s="38" t="s">
        <v>95</v>
      </c>
      <c r="I53" s="38" t="s">
        <v>98</v>
      </c>
      <c r="J53" s="41"/>
      <c r="K53" s="41"/>
      <c r="L53" s="38"/>
      <c r="M53" s="38"/>
      <c r="N53" s="41"/>
      <c r="O53" s="41"/>
      <c r="P53" s="38"/>
      <c r="Q53" s="51"/>
    </row>
    <row r="54" spans="1:17" ht="15">
      <c r="A54" s="26"/>
      <c r="B54" s="20"/>
      <c r="C54" s="24"/>
      <c r="D54" s="24"/>
      <c r="E54" s="61"/>
      <c r="F54" s="61"/>
      <c r="G54" s="61"/>
      <c r="H54" s="38"/>
      <c r="I54" s="38"/>
      <c r="J54" s="41"/>
      <c r="K54" s="41"/>
      <c r="L54" s="38"/>
      <c r="M54" s="38"/>
      <c r="N54" s="41"/>
      <c r="O54" s="41"/>
      <c r="P54" s="38"/>
      <c r="Q54" s="51"/>
    </row>
    <row r="55" spans="1:17" ht="15">
      <c r="A55" s="26" t="s">
        <v>68</v>
      </c>
      <c r="B55" s="20"/>
      <c r="C55" s="24">
        <v>385059</v>
      </c>
      <c r="D55" s="24">
        <v>374148.995</v>
      </c>
      <c r="E55" s="61"/>
      <c r="F55" s="61"/>
      <c r="G55" s="61"/>
      <c r="H55" s="38"/>
      <c r="I55" s="38"/>
      <c r="J55" s="41"/>
      <c r="K55" s="41"/>
      <c r="L55" s="38"/>
      <c r="M55" s="38"/>
      <c r="N55" s="41"/>
      <c r="O55" s="41"/>
      <c r="P55" s="38"/>
      <c r="Q55" s="51"/>
    </row>
    <row r="56" spans="1:17" ht="30">
      <c r="A56" s="26" t="s">
        <v>69</v>
      </c>
      <c r="B56" s="20" t="s">
        <v>122</v>
      </c>
      <c r="C56" s="24"/>
      <c r="D56" s="24"/>
      <c r="E56" s="66" t="s">
        <v>148</v>
      </c>
      <c r="F56" s="66"/>
      <c r="G56" s="66"/>
      <c r="H56" s="38" t="s">
        <v>96</v>
      </c>
      <c r="I56" s="38"/>
      <c r="J56" s="41"/>
      <c r="K56" s="41"/>
      <c r="L56" s="38"/>
      <c r="M56" s="38"/>
      <c r="N56" s="41"/>
      <c r="O56" s="41"/>
      <c r="P56" s="38"/>
      <c r="Q56" s="51"/>
    </row>
    <row r="57" spans="1:17" ht="30">
      <c r="A57" s="26" t="s">
        <v>70</v>
      </c>
      <c r="B57" s="20" t="s">
        <v>122</v>
      </c>
      <c r="C57" s="24"/>
      <c r="D57" s="24"/>
      <c r="E57" s="66" t="s">
        <v>148</v>
      </c>
      <c r="F57" s="66"/>
      <c r="G57" s="66"/>
      <c r="H57" s="38" t="s">
        <v>96</v>
      </c>
      <c r="I57" s="38"/>
      <c r="J57" s="41"/>
      <c r="K57" s="41"/>
      <c r="L57" s="38"/>
      <c r="M57" s="38"/>
      <c r="N57" s="41"/>
      <c r="O57" s="41"/>
      <c r="P57" s="38"/>
      <c r="Q57" s="51"/>
    </row>
    <row r="58" spans="1:17" ht="30">
      <c r="A58" s="26" t="s">
        <v>71</v>
      </c>
      <c r="B58" s="20" t="s">
        <v>10</v>
      </c>
      <c r="C58" s="24"/>
      <c r="D58" s="24"/>
      <c r="E58" s="66" t="s">
        <v>148</v>
      </c>
      <c r="F58" s="66"/>
      <c r="G58" s="66"/>
      <c r="H58" s="38" t="s">
        <v>96</v>
      </c>
      <c r="I58" s="38"/>
      <c r="J58" s="41"/>
      <c r="K58" s="41"/>
      <c r="L58" s="38"/>
      <c r="M58" s="38"/>
      <c r="N58" s="41"/>
      <c r="O58" s="41"/>
      <c r="P58" s="38"/>
      <c r="Q58" s="51"/>
    </row>
    <row r="59" spans="1:17" ht="60">
      <c r="A59" s="26" t="s">
        <v>72</v>
      </c>
      <c r="B59" s="20" t="s">
        <v>121</v>
      </c>
      <c r="C59" s="24"/>
      <c r="D59" s="24"/>
      <c r="E59" s="66" t="s">
        <v>148</v>
      </c>
      <c r="F59" s="66"/>
      <c r="G59" s="66"/>
      <c r="H59" s="38" t="s">
        <v>96</v>
      </c>
      <c r="I59" s="38"/>
      <c r="J59" s="41"/>
      <c r="K59" s="41"/>
      <c r="L59" s="38"/>
      <c r="M59" s="38"/>
      <c r="N59" s="41"/>
      <c r="O59" s="41"/>
      <c r="P59" s="38"/>
      <c r="Q59" s="51"/>
    </row>
    <row r="60" spans="1:17" ht="15">
      <c r="A60" s="20"/>
      <c r="B60" s="20"/>
      <c r="C60" s="24"/>
      <c r="D60" s="24"/>
      <c r="E60" s="61"/>
      <c r="F60" s="61"/>
      <c r="G60" s="61"/>
      <c r="H60" s="38"/>
      <c r="I60" s="38"/>
      <c r="J60" s="41"/>
      <c r="K60" s="41"/>
      <c r="L60" s="38"/>
      <c r="M60" s="38"/>
      <c r="N60" s="41"/>
      <c r="O60" s="41"/>
      <c r="P60" s="38"/>
      <c r="Q60" s="51"/>
    </row>
    <row r="61" spans="1:17" ht="45.75">
      <c r="A61" s="23" t="s">
        <v>41</v>
      </c>
      <c r="B61" s="20"/>
      <c r="C61" s="24">
        <v>314464.85</v>
      </c>
      <c r="D61" s="24">
        <v>288794.25</v>
      </c>
      <c r="E61" s="66" t="s">
        <v>148</v>
      </c>
      <c r="F61" s="46"/>
      <c r="G61" s="46"/>
      <c r="H61" s="38"/>
      <c r="I61" s="38"/>
      <c r="J61" s="41"/>
      <c r="K61" s="41"/>
      <c r="L61" s="38"/>
      <c r="M61" s="38"/>
      <c r="N61" s="41"/>
      <c r="O61" s="41"/>
      <c r="P61" s="38"/>
      <c r="Q61" s="51"/>
    </row>
    <row r="62" spans="1:17" ht="60" customHeight="1">
      <c r="A62" s="29" t="s">
        <v>73</v>
      </c>
      <c r="B62" s="20" t="s">
        <v>38</v>
      </c>
      <c r="C62" s="24"/>
      <c r="D62" s="24"/>
      <c r="E62" s="66" t="s">
        <v>148</v>
      </c>
      <c r="F62" s="46"/>
      <c r="G62" s="46"/>
      <c r="H62" s="38" t="s">
        <v>96</v>
      </c>
      <c r="I62" s="38"/>
      <c r="J62" s="41"/>
      <c r="K62" s="41"/>
      <c r="L62" s="38"/>
      <c r="M62" s="38"/>
      <c r="N62" s="41"/>
      <c r="O62" s="41"/>
      <c r="P62" s="38"/>
      <c r="Q62" s="51"/>
    </row>
    <row r="63" spans="1:17" ht="45">
      <c r="A63" s="29" t="s">
        <v>74</v>
      </c>
      <c r="B63" s="20" t="s">
        <v>36</v>
      </c>
      <c r="C63" s="24"/>
      <c r="D63" s="24"/>
      <c r="E63" s="66" t="s">
        <v>148</v>
      </c>
      <c r="F63" s="46"/>
      <c r="G63" s="46"/>
      <c r="H63" s="38" t="s">
        <v>96</v>
      </c>
      <c r="I63" s="38"/>
      <c r="J63" s="41"/>
      <c r="K63" s="41"/>
      <c r="L63" s="38"/>
      <c r="M63" s="38"/>
      <c r="N63" s="41"/>
      <c r="O63" s="41"/>
      <c r="P63" s="38"/>
      <c r="Q63" s="51"/>
    </row>
    <row r="64" spans="1:17" ht="45">
      <c r="A64" s="29" t="s">
        <v>75</v>
      </c>
      <c r="B64" s="20" t="s">
        <v>37</v>
      </c>
      <c r="C64" s="24"/>
      <c r="D64" s="24"/>
      <c r="E64" s="66" t="s">
        <v>148</v>
      </c>
      <c r="F64" s="46"/>
      <c r="G64" s="46"/>
      <c r="H64" s="38" t="s">
        <v>96</v>
      </c>
      <c r="I64" s="38"/>
      <c r="J64" s="41"/>
      <c r="K64" s="41"/>
      <c r="L64" s="38"/>
      <c r="M64" s="38"/>
      <c r="N64" s="41"/>
      <c r="O64" s="41"/>
      <c r="P64" s="38"/>
      <c r="Q64" s="51"/>
    </row>
    <row r="65" spans="1:17" ht="231.75" customHeight="1">
      <c r="A65" s="77" t="s">
        <v>76</v>
      </c>
      <c r="B65" s="78"/>
      <c r="C65" s="61"/>
      <c r="D65" s="44" t="s">
        <v>125</v>
      </c>
      <c r="E65" s="71" t="s">
        <v>148</v>
      </c>
      <c r="F65" s="71" t="s">
        <v>151</v>
      </c>
      <c r="G65" s="72" t="s">
        <v>165</v>
      </c>
      <c r="H65" s="38" t="s">
        <v>118</v>
      </c>
      <c r="I65" s="38" t="s">
        <v>119</v>
      </c>
      <c r="J65" s="41" t="s">
        <v>120</v>
      </c>
      <c r="K65" s="41" t="s">
        <v>120</v>
      </c>
      <c r="L65" s="38" t="s">
        <v>120</v>
      </c>
      <c r="M65" s="38"/>
      <c r="N65" s="41"/>
      <c r="O65" s="41"/>
      <c r="P65" s="38"/>
      <c r="Q65" s="51"/>
    </row>
    <row r="66" spans="1:17" ht="15">
      <c r="A66" s="20"/>
      <c r="B66" s="20"/>
      <c r="C66" s="24"/>
      <c r="D66" s="24"/>
      <c r="E66" s="61"/>
      <c r="F66" s="61"/>
      <c r="G66" s="61"/>
      <c r="H66" s="38"/>
      <c r="I66" s="38"/>
      <c r="J66" s="41"/>
      <c r="K66" s="41"/>
      <c r="L66" s="38"/>
      <c r="M66" s="38"/>
      <c r="N66" s="41"/>
      <c r="O66" s="41"/>
      <c r="P66" s="38"/>
      <c r="Q66" s="51"/>
    </row>
    <row r="67" spans="1:17" ht="45.75">
      <c r="A67" s="23" t="s">
        <v>42</v>
      </c>
      <c r="B67" s="20" t="s">
        <v>39</v>
      </c>
      <c r="C67" s="24">
        <v>372223.7</v>
      </c>
      <c r="D67" s="24">
        <v>362224</v>
      </c>
      <c r="E67" s="66" t="s">
        <v>148</v>
      </c>
      <c r="F67" s="66"/>
      <c r="G67" s="66"/>
      <c r="H67" s="38"/>
      <c r="I67" s="38"/>
      <c r="J67" s="41"/>
      <c r="K67" s="41"/>
      <c r="L67" s="38"/>
      <c r="M67" s="38"/>
      <c r="N67" s="41"/>
      <c r="O67" s="41"/>
      <c r="P67" s="38"/>
      <c r="Q67" s="51"/>
    </row>
    <row r="68" spans="1:17" ht="15">
      <c r="A68" s="20" t="s">
        <v>80</v>
      </c>
      <c r="B68" s="20"/>
      <c r="C68" s="24"/>
      <c r="D68" s="24"/>
      <c r="E68" s="66" t="s">
        <v>148</v>
      </c>
      <c r="F68" s="66"/>
      <c r="G68" s="66"/>
      <c r="H68" s="38" t="s">
        <v>99</v>
      </c>
      <c r="I68" s="38" t="s">
        <v>99</v>
      </c>
      <c r="J68" s="41" t="s">
        <v>99</v>
      </c>
      <c r="K68" s="41" t="s">
        <v>99</v>
      </c>
      <c r="L68" s="38" t="s">
        <v>99</v>
      </c>
      <c r="M68" s="38" t="s">
        <v>99</v>
      </c>
      <c r="N68" s="41" t="s">
        <v>99</v>
      </c>
      <c r="O68" s="41" t="s">
        <v>99</v>
      </c>
      <c r="P68" s="38" t="s">
        <v>99</v>
      </c>
      <c r="Q68" s="51" t="s">
        <v>99</v>
      </c>
    </row>
    <row r="69" spans="1:17" ht="101.25" customHeight="1">
      <c r="A69" s="20" t="s">
        <v>81</v>
      </c>
      <c r="B69" s="20"/>
      <c r="C69" s="24"/>
      <c r="D69" s="44" t="s">
        <v>126</v>
      </c>
      <c r="E69" s="67" t="s">
        <v>150</v>
      </c>
      <c r="F69" s="67" t="s">
        <v>158</v>
      </c>
      <c r="G69" s="67" t="s">
        <v>147</v>
      </c>
      <c r="H69" s="38" t="s">
        <v>100</v>
      </c>
      <c r="I69" s="38"/>
      <c r="J69" s="41" t="s">
        <v>100</v>
      </c>
      <c r="K69" s="41"/>
      <c r="L69" s="38" t="s">
        <v>100</v>
      </c>
      <c r="M69" s="38"/>
      <c r="N69" s="41" t="s">
        <v>100</v>
      </c>
      <c r="O69" s="41"/>
      <c r="P69" s="38" t="s">
        <v>100</v>
      </c>
      <c r="Q69" s="51"/>
    </row>
    <row r="70" spans="1:17" ht="60">
      <c r="A70" s="29" t="s">
        <v>77</v>
      </c>
      <c r="B70" s="20"/>
      <c r="C70" s="24"/>
      <c r="D70" s="24"/>
      <c r="E70" s="66" t="s">
        <v>148</v>
      </c>
      <c r="F70" s="66"/>
      <c r="G70" s="66"/>
      <c r="H70" s="38" t="s">
        <v>102</v>
      </c>
      <c r="I70" s="38"/>
      <c r="J70" s="41"/>
      <c r="K70" s="41"/>
      <c r="L70" s="38"/>
      <c r="M70" s="38"/>
      <c r="N70" s="41"/>
      <c r="O70" s="41"/>
      <c r="P70" s="38"/>
      <c r="Q70" s="51"/>
    </row>
    <row r="71" spans="1:17" ht="105">
      <c r="A71" s="29" t="s">
        <v>78</v>
      </c>
      <c r="B71" s="20"/>
      <c r="C71" s="24"/>
      <c r="D71" s="24"/>
      <c r="E71" s="66" t="s">
        <v>148</v>
      </c>
      <c r="F71" s="66"/>
      <c r="G71" s="66"/>
      <c r="H71" s="38" t="s">
        <v>102</v>
      </c>
      <c r="I71" s="38"/>
      <c r="J71" s="41"/>
      <c r="K71" s="41"/>
      <c r="L71" s="38"/>
      <c r="M71" s="38"/>
      <c r="N71" s="41"/>
      <c r="O71" s="41"/>
      <c r="P71" s="38"/>
      <c r="Q71" s="51"/>
    </row>
    <row r="72" spans="1:17" ht="155.25" customHeight="1">
      <c r="A72" s="29" t="s">
        <v>79</v>
      </c>
      <c r="B72" s="20"/>
      <c r="C72" s="24"/>
      <c r="D72" s="24"/>
      <c r="E72" s="66" t="s">
        <v>148</v>
      </c>
      <c r="F72" s="66"/>
      <c r="G72" s="66"/>
      <c r="H72" s="38" t="s">
        <v>101</v>
      </c>
      <c r="I72" s="38" t="s">
        <v>103</v>
      </c>
      <c r="J72" s="41"/>
      <c r="K72" s="41"/>
      <c r="L72" s="38"/>
      <c r="M72" s="38"/>
      <c r="N72" s="41"/>
      <c r="O72" s="41"/>
      <c r="P72" s="38"/>
      <c r="Q72" s="51"/>
    </row>
    <row r="73" spans="1:17" s="33" customFormat="1" ht="18">
      <c r="A73" s="35" t="s">
        <v>35</v>
      </c>
      <c r="B73" s="32"/>
      <c r="C73" s="34">
        <v>1411883</v>
      </c>
      <c r="D73" s="34">
        <v>1334497.975</v>
      </c>
      <c r="E73" s="63"/>
      <c r="F73" s="63"/>
      <c r="G73" s="63"/>
      <c r="H73" s="39"/>
      <c r="I73" s="39"/>
      <c r="J73" s="42"/>
      <c r="K73" s="42"/>
      <c r="L73" s="39"/>
      <c r="M73" s="39"/>
      <c r="N73" s="42"/>
      <c r="O73" s="42"/>
      <c r="P73" s="39"/>
      <c r="Q73" s="52"/>
    </row>
    <row r="74" spans="1:7" ht="15">
      <c r="A74" s="17"/>
      <c r="B74" s="17"/>
      <c r="C74" s="19"/>
      <c r="D74" s="18"/>
      <c r="E74" s="18"/>
      <c r="F74" s="18"/>
      <c r="G74" s="18"/>
    </row>
    <row r="75" spans="1:8" ht="15">
      <c r="A75" s="17"/>
      <c r="B75" s="17"/>
      <c r="C75" s="43"/>
      <c r="D75" s="18">
        <v>1681355</v>
      </c>
      <c r="E75" s="18" t="s">
        <v>171</v>
      </c>
      <c r="F75" s="18"/>
      <c r="G75" s="18"/>
      <c r="H75" s="49"/>
    </row>
    <row r="76" spans="1:7" ht="15">
      <c r="A76" s="17"/>
      <c r="B76" s="17"/>
      <c r="C76" s="43"/>
      <c r="D76" s="18"/>
      <c r="E76" s="18"/>
      <c r="F76" s="18"/>
      <c r="G76" s="18"/>
    </row>
    <row r="77" spans="1:5" ht="15">
      <c r="A77" s="17"/>
      <c r="B77" s="17"/>
      <c r="C77" s="43"/>
      <c r="D77" s="18">
        <f>D75-'2010 Members Funding'!D26</f>
        <v>1340247.8</v>
      </c>
      <c r="E77" s="76" t="s">
        <v>170</v>
      </c>
    </row>
    <row r="78" spans="1:7" ht="15">
      <c r="A78" s="17"/>
      <c r="B78" s="17"/>
      <c r="C78" s="43"/>
      <c r="D78" s="18"/>
      <c r="E78" s="18"/>
      <c r="F78" s="18"/>
      <c r="G78" s="18"/>
    </row>
    <row r="79" spans="1:7" ht="15.75">
      <c r="A79" s="17"/>
      <c r="B79" s="17"/>
      <c r="C79" s="43"/>
      <c r="D79" s="36"/>
      <c r="E79" s="36"/>
      <c r="F79" s="36"/>
      <c r="G79" s="36"/>
    </row>
    <row r="80" spans="1:7" ht="15">
      <c r="A80" s="17"/>
      <c r="B80" s="17"/>
      <c r="C80" s="19"/>
      <c r="D80" s="18"/>
      <c r="E80" s="18"/>
      <c r="F80" s="18"/>
      <c r="G80" s="18"/>
    </row>
    <row r="81" spans="1:7" ht="15">
      <c r="A81" s="17"/>
      <c r="B81" s="17"/>
      <c r="C81" s="19"/>
      <c r="D81" s="18"/>
      <c r="E81" s="18"/>
      <c r="F81" s="18"/>
      <c r="G81" s="18"/>
    </row>
    <row r="82" spans="1:7" ht="15">
      <c r="A82" s="17"/>
      <c r="B82" s="17"/>
      <c r="C82" s="19"/>
      <c r="D82" s="18"/>
      <c r="E82" s="18"/>
      <c r="F82" s="18"/>
      <c r="G82" s="18"/>
    </row>
    <row r="83" spans="1:7" ht="15">
      <c r="A83" s="17"/>
      <c r="B83" s="17"/>
      <c r="C83" s="19"/>
      <c r="D83" s="18"/>
      <c r="E83" s="18"/>
      <c r="F83" s="18"/>
      <c r="G83" s="18"/>
    </row>
    <row r="84" spans="1:7" ht="15">
      <c r="A84" s="17"/>
      <c r="B84" s="17"/>
      <c r="C84" s="19"/>
      <c r="D84" s="18"/>
      <c r="E84" s="18"/>
      <c r="F84" s="18"/>
      <c r="G84" s="18"/>
    </row>
    <row r="85" spans="1:7" ht="15">
      <c r="A85" s="17"/>
      <c r="B85" s="17"/>
      <c r="C85" s="19"/>
      <c r="D85" s="18"/>
      <c r="E85" s="18"/>
      <c r="F85" s="18"/>
      <c r="G85" s="18"/>
    </row>
    <row r="86" spans="1:7" ht="15">
      <c r="A86" s="17"/>
      <c r="B86" s="17"/>
      <c r="C86" s="19"/>
      <c r="D86" s="18"/>
      <c r="E86" s="18"/>
      <c r="F86" s="18"/>
      <c r="G86" s="18"/>
    </row>
    <row r="87" spans="1:7" ht="15">
      <c r="A87" s="17"/>
      <c r="B87" s="17"/>
      <c r="C87" s="19"/>
      <c r="D87" s="18"/>
      <c r="E87" s="18"/>
      <c r="F87" s="18"/>
      <c r="G87" s="18"/>
    </row>
    <row r="88" spans="1:7" ht="15">
      <c r="A88" s="17"/>
      <c r="B88" s="17"/>
      <c r="C88" s="19"/>
      <c r="D88" s="18"/>
      <c r="E88" s="18"/>
      <c r="F88" s="18"/>
      <c r="G88" s="18"/>
    </row>
    <row r="89" spans="1:7" ht="15">
      <c r="A89" s="17"/>
      <c r="B89" s="17"/>
      <c r="C89" s="19"/>
      <c r="D89" s="18"/>
      <c r="E89" s="18"/>
      <c r="F89" s="18"/>
      <c r="G89" s="18"/>
    </row>
    <row r="90" spans="1:7" ht="15">
      <c r="A90" s="17"/>
      <c r="B90" s="17"/>
      <c r="C90" s="19"/>
      <c r="D90" s="18"/>
      <c r="E90" s="18"/>
      <c r="F90" s="18"/>
      <c r="G90" s="18"/>
    </row>
    <row r="91" spans="1:7" ht="15">
      <c r="A91" s="17"/>
      <c r="B91" s="17"/>
      <c r="C91" s="19"/>
      <c r="D91" s="18"/>
      <c r="E91" s="18"/>
      <c r="F91" s="18"/>
      <c r="G91" s="18"/>
    </row>
    <row r="92" spans="1:7" ht="15">
      <c r="A92" s="17"/>
      <c r="B92" s="17"/>
      <c r="C92" s="19"/>
      <c r="D92" s="18"/>
      <c r="E92" s="18"/>
      <c r="F92" s="18"/>
      <c r="G92" s="18"/>
    </row>
    <row r="93" spans="1:7" ht="15">
      <c r="A93" s="17"/>
      <c r="B93" s="17"/>
      <c r="C93" s="19"/>
      <c r="D93" s="18"/>
      <c r="E93" s="18"/>
      <c r="F93" s="18"/>
      <c r="G93" s="18"/>
    </row>
    <row r="94" spans="1:7" ht="15">
      <c r="A94" s="17"/>
      <c r="B94" s="17"/>
      <c r="C94" s="19"/>
      <c r="D94" s="18"/>
      <c r="E94" s="18"/>
      <c r="F94" s="18"/>
      <c r="G94" s="18"/>
    </row>
    <row r="95" spans="1:7" ht="15">
      <c r="A95" s="17"/>
      <c r="B95" s="17"/>
      <c r="C95" s="19"/>
      <c r="D95" s="18"/>
      <c r="E95" s="18"/>
      <c r="F95" s="18"/>
      <c r="G95" s="18"/>
    </row>
    <row r="96" spans="1:7" ht="15">
      <c r="A96" s="17"/>
      <c r="B96" s="17"/>
      <c r="C96" s="19"/>
      <c r="D96" s="18"/>
      <c r="E96" s="18"/>
      <c r="F96" s="18"/>
      <c r="G96" s="18"/>
    </row>
    <row r="97" spans="1:7" ht="15">
      <c r="A97" s="17"/>
      <c r="B97" s="17"/>
      <c r="C97" s="19"/>
      <c r="D97" s="18"/>
      <c r="E97" s="18"/>
      <c r="F97" s="18"/>
      <c r="G97" s="18"/>
    </row>
    <row r="98" spans="1:7" ht="15">
      <c r="A98" s="17"/>
      <c r="B98" s="17"/>
      <c r="C98" s="19"/>
      <c r="D98" s="18"/>
      <c r="E98" s="18"/>
      <c r="F98" s="18"/>
      <c r="G98" s="18"/>
    </row>
    <row r="99" spans="1:7" ht="15">
      <c r="A99" s="17"/>
      <c r="B99" s="17"/>
      <c r="C99" s="19"/>
      <c r="D99" s="18"/>
      <c r="E99" s="18"/>
      <c r="F99" s="18"/>
      <c r="G99" s="18"/>
    </row>
    <row r="100" spans="1:7" ht="15">
      <c r="A100" s="17"/>
      <c r="B100" s="17"/>
      <c r="C100" s="19"/>
      <c r="D100" s="18"/>
      <c r="E100" s="18"/>
      <c r="F100" s="18"/>
      <c r="G100" s="18"/>
    </row>
  </sheetData>
  <mergeCells count="1">
    <mergeCell ref="H1:Q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100"/>
  <sheetViews>
    <sheetView zoomScale="75" zoomScaleNormal="75" workbookViewId="0" topLeftCell="A1">
      <pane xSplit="1" ySplit="2" topLeftCell="B39" activePane="bottomRight" state="frozen"/>
      <selection pane="topLeft" activeCell="A1" sqref="A1"/>
      <selection pane="topRight" activeCell="B1" sqref="B1"/>
      <selection pane="bottomLeft" activeCell="A3" sqref="A3"/>
      <selection pane="bottomRight" activeCell="A39" sqref="A39"/>
    </sheetView>
  </sheetViews>
  <sheetFormatPr defaultColWidth="9.140625" defaultRowHeight="12.75"/>
  <cols>
    <col min="1" max="1" width="81.28125" style="1" customWidth="1"/>
    <col min="2" max="2" width="32.28125" style="1" customWidth="1"/>
    <col min="3" max="3" width="7.7109375" style="4" customWidth="1"/>
    <col min="4" max="14" width="6.57421875" style="0" customWidth="1"/>
    <col min="15" max="15" width="8.421875" style="0" customWidth="1"/>
    <col min="16" max="16" width="17.00390625" style="4" customWidth="1"/>
  </cols>
  <sheetData>
    <row r="1" spans="3:16" ht="18" customHeight="1">
      <c r="C1" s="47"/>
      <c r="D1" s="105" t="s">
        <v>132</v>
      </c>
      <c r="E1" s="106"/>
      <c r="F1" s="106"/>
      <c r="G1" s="106"/>
      <c r="H1" s="106"/>
      <c r="I1" s="106"/>
      <c r="J1" s="106"/>
      <c r="K1" s="106"/>
      <c r="L1" s="106"/>
      <c r="M1" s="107"/>
      <c r="N1" s="105" t="s">
        <v>133</v>
      </c>
      <c r="O1" s="108"/>
      <c r="P1" s="47"/>
    </row>
    <row r="2" spans="1:16" ht="117" customHeight="1" thickBot="1">
      <c r="A2" s="20"/>
      <c r="B2" s="21" t="s">
        <v>9</v>
      </c>
      <c r="C2" s="57" t="s">
        <v>144</v>
      </c>
      <c r="D2" s="53" t="s">
        <v>134</v>
      </c>
      <c r="E2" s="54" t="s">
        <v>135</v>
      </c>
      <c r="F2" s="54" t="s">
        <v>136</v>
      </c>
      <c r="G2" s="54" t="s">
        <v>137</v>
      </c>
      <c r="H2" s="54" t="s">
        <v>138</v>
      </c>
      <c r="I2" s="54" t="s">
        <v>139</v>
      </c>
      <c r="J2" s="54" t="s">
        <v>140</v>
      </c>
      <c r="K2" s="54" t="s">
        <v>141</v>
      </c>
      <c r="L2" s="54" t="s">
        <v>142</v>
      </c>
      <c r="M2" s="55" t="s">
        <v>143</v>
      </c>
      <c r="N2" s="53" t="s">
        <v>142</v>
      </c>
      <c r="O2" s="56" t="s">
        <v>143</v>
      </c>
      <c r="P2" s="48"/>
    </row>
    <row r="3" spans="1:16" ht="60.75">
      <c r="A3" s="23" t="s">
        <v>40</v>
      </c>
      <c r="B3" s="31"/>
      <c r="C3" s="80"/>
      <c r="D3" s="81"/>
      <c r="E3" s="82"/>
      <c r="F3" s="83"/>
      <c r="G3" s="82"/>
      <c r="H3" s="83"/>
      <c r="I3" s="83"/>
      <c r="J3" s="83"/>
      <c r="K3" s="83"/>
      <c r="L3" s="83"/>
      <c r="M3" s="84"/>
      <c r="N3" s="85"/>
      <c r="O3" s="84"/>
      <c r="P3" s="103">
        <f>SUM(C3:C59)</f>
        <v>7.15</v>
      </c>
    </row>
    <row r="4" spans="1:16" ht="20.25">
      <c r="A4" s="23"/>
      <c r="B4" s="20"/>
      <c r="C4" s="86"/>
      <c r="D4" s="87"/>
      <c r="E4" s="88"/>
      <c r="F4" s="89"/>
      <c r="G4" s="88"/>
      <c r="H4" s="89"/>
      <c r="I4" s="89"/>
      <c r="J4" s="89"/>
      <c r="K4" s="89"/>
      <c r="L4" s="89"/>
      <c r="M4" s="90"/>
      <c r="N4" s="91"/>
      <c r="O4" s="90"/>
      <c r="P4" s="103"/>
    </row>
    <row r="5" spans="1:16" ht="20.25">
      <c r="A5" s="26" t="s">
        <v>0</v>
      </c>
      <c r="B5" s="20"/>
      <c r="C5" s="86"/>
      <c r="D5" s="92"/>
      <c r="E5" s="93"/>
      <c r="F5" s="94"/>
      <c r="G5" s="93"/>
      <c r="H5" s="94"/>
      <c r="I5" s="94"/>
      <c r="J5" s="94"/>
      <c r="K5" s="94"/>
      <c r="L5" s="94"/>
      <c r="M5" s="95"/>
      <c r="N5" s="96"/>
      <c r="O5" s="95"/>
      <c r="P5" s="103"/>
    </row>
    <row r="6" spans="1:16" ht="90">
      <c r="A6" s="26" t="s">
        <v>1</v>
      </c>
      <c r="B6" s="20" t="s">
        <v>11</v>
      </c>
      <c r="C6" s="86">
        <f>SUM(D6:O6)</f>
        <v>0.5</v>
      </c>
      <c r="D6" s="92">
        <v>0.2</v>
      </c>
      <c r="E6" s="93">
        <v>0.1</v>
      </c>
      <c r="F6" s="94"/>
      <c r="G6" s="93"/>
      <c r="H6" s="94"/>
      <c r="I6" s="94"/>
      <c r="J6" s="94"/>
      <c r="K6" s="94"/>
      <c r="L6" s="94"/>
      <c r="M6" s="95">
        <v>0.1</v>
      </c>
      <c r="N6" s="96"/>
      <c r="O6" s="95">
        <v>0.1</v>
      </c>
      <c r="P6" s="103"/>
    </row>
    <row r="7" spans="1:16" ht="20.25">
      <c r="A7" s="20"/>
      <c r="B7" s="20"/>
      <c r="C7" s="86"/>
      <c r="D7" s="92"/>
      <c r="E7" s="93"/>
      <c r="F7" s="94"/>
      <c r="G7" s="93"/>
      <c r="H7" s="94"/>
      <c r="I7" s="94"/>
      <c r="J7" s="94"/>
      <c r="K7" s="94"/>
      <c r="L7" s="94"/>
      <c r="M7" s="95"/>
      <c r="N7" s="96"/>
      <c r="O7" s="95"/>
      <c r="P7" s="103"/>
    </row>
    <row r="8" spans="1:16" ht="20.25">
      <c r="A8" s="26" t="s">
        <v>2</v>
      </c>
      <c r="B8" s="20"/>
      <c r="C8" s="86"/>
      <c r="D8" s="87"/>
      <c r="E8" s="88"/>
      <c r="F8" s="89"/>
      <c r="G8" s="88"/>
      <c r="H8" s="89"/>
      <c r="I8" s="89"/>
      <c r="J8" s="89"/>
      <c r="K8" s="89"/>
      <c r="L8" s="89"/>
      <c r="M8" s="90"/>
      <c r="N8" s="91"/>
      <c r="O8" s="90"/>
      <c r="P8" s="103"/>
    </row>
    <row r="9" spans="1:16" ht="90">
      <c r="A9" s="26" t="s">
        <v>166</v>
      </c>
      <c r="B9" s="20" t="s">
        <v>12</v>
      </c>
      <c r="C9" s="86">
        <f>SUM(D9:O9)</f>
        <v>0.75</v>
      </c>
      <c r="D9" s="87">
        <v>0.2</v>
      </c>
      <c r="E9" s="88">
        <v>0.2</v>
      </c>
      <c r="F9" s="89"/>
      <c r="G9" s="88"/>
      <c r="H9" s="89"/>
      <c r="I9" s="89"/>
      <c r="J9" s="89"/>
      <c r="K9" s="89"/>
      <c r="L9" s="89"/>
      <c r="M9" s="90">
        <v>0.1</v>
      </c>
      <c r="N9" s="91"/>
      <c r="O9" s="90">
        <v>0.25</v>
      </c>
      <c r="P9" s="103"/>
    </row>
    <row r="10" spans="1:16" ht="20.25">
      <c r="A10" s="26"/>
      <c r="B10" s="20"/>
      <c r="C10" s="86"/>
      <c r="D10" s="87"/>
      <c r="E10" s="88"/>
      <c r="F10" s="89"/>
      <c r="G10" s="88"/>
      <c r="H10" s="89"/>
      <c r="I10" s="89"/>
      <c r="J10" s="89"/>
      <c r="K10" s="89"/>
      <c r="L10" s="89"/>
      <c r="M10" s="90"/>
      <c r="N10" s="91"/>
      <c r="O10" s="90"/>
      <c r="P10" s="103"/>
    </row>
    <row r="11" spans="1:16" ht="20.25">
      <c r="A11" s="26" t="s">
        <v>3</v>
      </c>
      <c r="B11" s="20"/>
      <c r="C11" s="86"/>
      <c r="D11" s="87"/>
      <c r="E11" s="88"/>
      <c r="F11" s="89"/>
      <c r="G11" s="88"/>
      <c r="H11" s="89"/>
      <c r="I11" s="89"/>
      <c r="J11" s="89"/>
      <c r="K11" s="89"/>
      <c r="L11" s="89"/>
      <c r="M11" s="90"/>
      <c r="N11" s="91"/>
      <c r="O11" s="90"/>
      <c r="P11" s="103"/>
    </row>
    <row r="12" spans="1:16" ht="126" customHeight="1">
      <c r="A12" s="26" t="s">
        <v>43</v>
      </c>
      <c r="B12" s="20" t="s">
        <v>13</v>
      </c>
      <c r="C12" s="86">
        <f>SUM(D12:O12)</f>
        <v>0.45</v>
      </c>
      <c r="D12" s="87"/>
      <c r="E12" s="88"/>
      <c r="F12" s="89"/>
      <c r="G12" s="88"/>
      <c r="H12" s="89"/>
      <c r="I12" s="89">
        <v>0.2</v>
      </c>
      <c r="J12" s="89"/>
      <c r="K12" s="89">
        <v>0.2</v>
      </c>
      <c r="L12" s="89"/>
      <c r="M12" s="90">
        <v>0.05</v>
      </c>
      <c r="N12" s="91"/>
      <c r="O12" s="90"/>
      <c r="P12" s="103"/>
    </row>
    <row r="13" spans="1:16" ht="30">
      <c r="A13" s="79" t="s">
        <v>44</v>
      </c>
      <c r="B13" s="78"/>
      <c r="C13" s="86"/>
      <c r="D13" s="87"/>
      <c r="E13" s="88"/>
      <c r="F13" s="89"/>
      <c r="G13" s="88"/>
      <c r="H13" s="89"/>
      <c r="I13" s="89"/>
      <c r="J13" s="89"/>
      <c r="K13" s="89"/>
      <c r="L13" s="89"/>
      <c r="M13" s="90"/>
      <c r="N13" s="91"/>
      <c r="O13" s="90"/>
      <c r="P13" s="103"/>
    </row>
    <row r="14" spans="1:16" ht="20.25">
      <c r="A14" s="28" t="s">
        <v>45</v>
      </c>
      <c r="B14" s="20"/>
      <c r="C14" s="86"/>
      <c r="D14" s="87"/>
      <c r="E14" s="88"/>
      <c r="F14" s="89"/>
      <c r="G14" s="88"/>
      <c r="H14" s="89"/>
      <c r="I14" s="89"/>
      <c r="J14" s="89"/>
      <c r="K14" s="89"/>
      <c r="L14" s="89"/>
      <c r="M14" s="90"/>
      <c r="N14" s="91"/>
      <c r="O14" s="90"/>
      <c r="P14" s="103"/>
    </row>
    <row r="15" spans="1:16" ht="45">
      <c r="A15" s="28" t="s">
        <v>178</v>
      </c>
      <c r="B15" s="20"/>
      <c r="C15" s="86"/>
      <c r="D15" s="87"/>
      <c r="E15" s="88"/>
      <c r="F15" s="89"/>
      <c r="G15" s="88"/>
      <c r="H15" s="89"/>
      <c r="I15" s="89"/>
      <c r="J15" s="89"/>
      <c r="K15" s="89"/>
      <c r="L15" s="89"/>
      <c r="M15" s="90"/>
      <c r="N15" s="91"/>
      <c r="O15" s="90"/>
      <c r="P15" s="103"/>
    </row>
    <row r="16" spans="1:16" ht="20.25">
      <c r="A16" s="28" t="s">
        <v>172</v>
      </c>
      <c r="B16" s="20"/>
      <c r="C16" s="86"/>
      <c r="D16" s="87"/>
      <c r="E16" s="88"/>
      <c r="F16" s="89"/>
      <c r="G16" s="88"/>
      <c r="H16" s="89"/>
      <c r="I16" s="89"/>
      <c r="J16" s="89"/>
      <c r="K16" s="89"/>
      <c r="L16" s="89"/>
      <c r="M16" s="90"/>
      <c r="N16" s="91"/>
      <c r="O16" s="90"/>
      <c r="P16" s="103"/>
    </row>
    <row r="17" spans="1:16" ht="45">
      <c r="A17" s="28" t="s">
        <v>173</v>
      </c>
      <c r="B17" s="20"/>
      <c r="C17" s="86"/>
      <c r="D17" s="87"/>
      <c r="E17" s="88"/>
      <c r="F17" s="89"/>
      <c r="G17" s="88"/>
      <c r="H17" s="89"/>
      <c r="I17" s="89"/>
      <c r="J17" s="89"/>
      <c r="K17" s="89"/>
      <c r="L17" s="89"/>
      <c r="M17" s="90"/>
      <c r="N17" s="91"/>
      <c r="O17" s="90"/>
      <c r="P17" s="103"/>
    </row>
    <row r="18" spans="1:16" ht="205.5" customHeight="1">
      <c r="A18" s="28" t="s">
        <v>174</v>
      </c>
      <c r="B18" s="20" t="s">
        <v>13</v>
      </c>
      <c r="C18" s="86">
        <f>SUM(D18:O18)</f>
        <v>0.25</v>
      </c>
      <c r="D18" s="87"/>
      <c r="E18" s="88"/>
      <c r="F18" s="89"/>
      <c r="G18" s="88"/>
      <c r="H18" s="89"/>
      <c r="I18" s="89">
        <v>0.2</v>
      </c>
      <c r="J18" s="89"/>
      <c r="K18" s="89"/>
      <c r="L18" s="89"/>
      <c r="M18" s="90">
        <v>0.05</v>
      </c>
      <c r="N18" s="91"/>
      <c r="O18" s="90"/>
      <c r="P18" s="103"/>
    </row>
    <row r="19" spans="1:16" ht="30">
      <c r="A19" s="30" t="s">
        <v>46</v>
      </c>
      <c r="B19" s="20"/>
      <c r="C19" s="86"/>
      <c r="D19" s="87"/>
      <c r="E19" s="88"/>
      <c r="F19" s="89"/>
      <c r="G19" s="88"/>
      <c r="H19" s="89"/>
      <c r="I19" s="89"/>
      <c r="J19" s="89"/>
      <c r="K19" s="89"/>
      <c r="L19" s="89"/>
      <c r="M19" s="90"/>
      <c r="N19" s="91"/>
      <c r="O19" s="90"/>
      <c r="P19" s="103"/>
    </row>
    <row r="20" spans="1:16" ht="45">
      <c r="A20" s="30" t="s">
        <v>47</v>
      </c>
      <c r="B20" s="20"/>
      <c r="C20" s="86"/>
      <c r="D20" s="92"/>
      <c r="E20" s="93"/>
      <c r="F20" s="94"/>
      <c r="G20" s="93"/>
      <c r="H20" s="94"/>
      <c r="I20" s="94"/>
      <c r="J20" s="94"/>
      <c r="K20" s="94"/>
      <c r="L20" s="94"/>
      <c r="M20" s="95"/>
      <c r="N20" s="96"/>
      <c r="O20" s="95"/>
      <c r="P20" s="103"/>
    </row>
    <row r="21" spans="1:16" ht="45">
      <c r="A21" s="30" t="s">
        <v>48</v>
      </c>
      <c r="B21" s="20"/>
      <c r="C21" s="86"/>
      <c r="D21" s="87"/>
      <c r="E21" s="88"/>
      <c r="F21" s="89"/>
      <c r="G21" s="88"/>
      <c r="H21" s="89"/>
      <c r="I21" s="89"/>
      <c r="J21" s="89"/>
      <c r="K21" s="89"/>
      <c r="L21" s="89"/>
      <c r="M21" s="90"/>
      <c r="N21" s="91"/>
      <c r="O21" s="90"/>
      <c r="P21" s="103"/>
    </row>
    <row r="22" spans="1:16" ht="60">
      <c r="A22" s="30" t="s">
        <v>49</v>
      </c>
      <c r="B22" s="20"/>
      <c r="C22" s="86"/>
      <c r="D22" s="92"/>
      <c r="E22" s="93"/>
      <c r="F22" s="94"/>
      <c r="G22" s="93"/>
      <c r="H22" s="94"/>
      <c r="I22" s="94"/>
      <c r="J22" s="94"/>
      <c r="K22" s="94"/>
      <c r="L22" s="94"/>
      <c r="M22" s="95"/>
      <c r="N22" s="96"/>
      <c r="O22" s="95"/>
      <c r="P22" s="103"/>
    </row>
    <row r="23" spans="1:16" ht="45">
      <c r="A23" s="30" t="s">
        <v>50</v>
      </c>
      <c r="B23" s="20"/>
      <c r="C23" s="86"/>
      <c r="D23" s="87"/>
      <c r="E23" s="88"/>
      <c r="F23" s="89"/>
      <c r="G23" s="88"/>
      <c r="H23" s="89"/>
      <c r="I23" s="89"/>
      <c r="J23" s="89"/>
      <c r="K23" s="89"/>
      <c r="L23" s="89"/>
      <c r="M23" s="90"/>
      <c r="N23" s="91"/>
      <c r="O23" s="90"/>
      <c r="P23" s="103"/>
    </row>
    <row r="24" spans="1:16" ht="30">
      <c r="A24" s="28" t="s">
        <v>175</v>
      </c>
      <c r="B24" s="20" t="s">
        <v>130</v>
      </c>
      <c r="C24" s="86"/>
      <c r="D24" s="97"/>
      <c r="E24" s="89"/>
      <c r="F24" s="89"/>
      <c r="G24" s="89"/>
      <c r="H24" s="89"/>
      <c r="I24" s="89"/>
      <c r="J24" s="89"/>
      <c r="K24" s="89"/>
      <c r="L24" s="89"/>
      <c r="M24" s="90"/>
      <c r="N24" s="91"/>
      <c r="O24" s="90"/>
      <c r="P24" s="103"/>
    </row>
    <row r="25" spans="1:16" ht="30">
      <c r="A25" s="28" t="s">
        <v>176</v>
      </c>
      <c r="B25" s="20" t="s">
        <v>130</v>
      </c>
      <c r="C25" s="86"/>
      <c r="D25" s="97"/>
      <c r="E25" s="89"/>
      <c r="F25" s="89"/>
      <c r="G25" s="89"/>
      <c r="H25" s="89"/>
      <c r="I25" s="89"/>
      <c r="J25" s="89"/>
      <c r="K25" s="89"/>
      <c r="L25" s="89"/>
      <c r="M25" s="90"/>
      <c r="N25" s="91"/>
      <c r="O25" s="90"/>
      <c r="P25" s="103"/>
    </row>
    <row r="26" spans="1:16" ht="20.25">
      <c r="A26" s="27"/>
      <c r="B26" s="20"/>
      <c r="C26" s="86"/>
      <c r="D26" s="97"/>
      <c r="E26" s="89"/>
      <c r="F26" s="89"/>
      <c r="G26" s="89"/>
      <c r="H26" s="89"/>
      <c r="I26" s="89"/>
      <c r="J26" s="89"/>
      <c r="K26" s="89"/>
      <c r="L26" s="89"/>
      <c r="M26" s="90"/>
      <c r="N26" s="91"/>
      <c r="O26" s="90"/>
      <c r="P26" s="103"/>
    </row>
    <row r="27" spans="1:16" ht="20.25">
      <c r="A27" s="26" t="s">
        <v>4</v>
      </c>
      <c r="B27" s="20"/>
      <c r="C27" s="86"/>
      <c r="D27" s="97"/>
      <c r="E27" s="89"/>
      <c r="F27" s="89"/>
      <c r="G27" s="89"/>
      <c r="H27" s="89"/>
      <c r="I27" s="89"/>
      <c r="J27" s="89"/>
      <c r="K27" s="89"/>
      <c r="L27" s="89"/>
      <c r="M27" s="90"/>
      <c r="N27" s="91"/>
      <c r="O27" s="90"/>
      <c r="P27" s="103"/>
    </row>
    <row r="28" spans="1:16" ht="111.75" customHeight="1">
      <c r="A28" s="26" t="s">
        <v>51</v>
      </c>
      <c r="B28" s="20" t="s">
        <v>13</v>
      </c>
      <c r="C28" s="86">
        <f>SUM(D28:O28)</f>
        <v>0.35</v>
      </c>
      <c r="D28" s="97"/>
      <c r="E28" s="89"/>
      <c r="F28" s="89"/>
      <c r="G28" s="89">
        <v>0.3</v>
      </c>
      <c r="H28" s="89"/>
      <c r="I28" s="89"/>
      <c r="J28" s="89"/>
      <c r="K28" s="89"/>
      <c r="L28" s="89"/>
      <c r="M28" s="90">
        <v>0.05</v>
      </c>
      <c r="N28" s="91"/>
      <c r="O28" s="90"/>
      <c r="P28" s="103"/>
    </row>
    <row r="29" spans="1:16" ht="60">
      <c r="A29" s="28" t="s">
        <v>52</v>
      </c>
      <c r="B29" s="20"/>
      <c r="C29" s="86"/>
      <c r="D29" s="97"/>
      <c r="E29" s="89"/>
      <c r="F29" s="89"/>
      <c r="G29" s="89"/>
      <c r="H29" s="89"/>
      <c r="I29" s="89"/>
      <c r="J29" s="89"/>
      <c r="K29" s="89"/>
      <c r="L29" s="89"/>
      <c r="M29" s="90"/>
      <c r="N29" s="91"/>
      <c r="O29" s="90"/>
      <c r="P29" s="103"/>
    </row>
    <row r="30" spans="1:16" ht="45">
      <c r="A30" s="28" t="s">
        <v>53</v>
      </c>
      <c r="B30" s="20"/>
      <c r="C30" s="86"/>
      <c r="D30" s="97"/>
      <c r="E30" s="89"/>
      <c r="F30" s="89"/>
      <c r="G30" s="89"/>
      <c r="H30" s="89"/>
      <c r="I30" s="89"/>
      <c r="J30" s="89"/>
      <c r="K30" s="89"/>
      <c r="L30" s="89"/>
      <c r="M30" s="90"/>
      <c r="N30" s="91"/>
      <c r="O30" s="90"/>
      <c r="P30" s="103"/>
    </row>
    <row r="31" spans="1:16" ht="45">
      <c r="A31" s="28" t="s">
        <v>56</v>
      </c>
      <c r="B31" s="20"/>
      <c r="C31" s="86"/>
      <c r="D31" s="97"/>
      <c r="E31" s="89"/>
      <c r="F31" s="89"/>
      <c r="G31" s="89"/>
      <c r="H31" s="89"/>
      <c r="I31" s="89"/>
      <c r="J31" s="89"/>
      <c r="K31" s="89"/>
      <c r="L31" s="89"/>
      <c r="M31" s="90"/>
      <c r="N31" s="91"/>
      <c r="O31" s="90"/>
      <c r="P31" s="103"/>
    </row>
    <row r="32" spans="1:16" ht="45">
      <c r="A32" s="28" t="s">
        <v>54</v>
      </c>
      <c r="B32" s="20"/>
      <c r="C32" s="86"/>
      <c r="D32" s="97"/>
      <c r="E32" s="89"/>
      <c r="F32" s="89"/>
      <c r="G32" s="89"/>
      <c r="H32" s="89"/>
      <c r="I32" s="89"/>
      <c r="J32" s="89"/>
      <c r="K32" s="89"/>
      <c r="L32" s="89"/>
      <c r="M32" s="90"/>
      <c r="N32" s="91"/>
      <c r="O32" s="90"/>
      <c r="P32" s="103"/>
    </row>
    <row r="33" spans="1:16" ht="45">
      <c r="A33" s="28" t="s">
        <v>179</v>
      </c>
      <c r="B33" s="20"/>
      <c r="C33" s="86"/>
      <c r="D33" s="97"/>
      <c r="E33" s="89"/>
      <c r="F33" s="89"/>
      <c r="G33" s="89"/>
      <c r="H33" s="89"/>
      <c r="I33" s="89"/>
      <c r="J33" s="89"/>
      <c r="K33" s="89"/>
      <c r="L33" s="89"/>
      <c r="M33" s="90"/>
      <c r="N33" s="91"/>
      <c r="O33" s="90"/>
      <c r="P33" s="103"/>
    </row>
    <row r="34" spans="1:16" ht="20.25">
      <c r="A34" s="27"/>
      <c r="B34" s="20"/>
      <c r="C34" s="86"/>
      <c r="D34" s="97"/>
      <c r="E34" s="89"/>
      <c r="F34" s="89"/>
      <c r="G34" s="89"/>
      <c r="H34" s="89"/>
      <c r="I34" s="89"/>
      <c r="J34" s="89"/>
      <c r="K34" s="89"/>
      <c r="L34" s="89"/>
      <c r="M34" s="90"/>
      <c r="N34" s="91"/>
      <c r="O34" s="90"/>
      <c r="P34" s="103"/>
    </row>
    <row r="35" spans="1:16" ht="20.25">
      <c r="A35" s="26" t="s">
        <v>5</v>
      </c>
      <c r="B35" s="20"/>
      <c r="C35" s="86"/>
      <c r="D35" s="97"/>
      <c r="E35" s="89"/>
      <c r="F35" s="89"/>
      <c r="G35" s="89"/>
      <c r="H35" s="89"/>
      <c r="I35" s="89"/>
      <c r="J35" s="89"/>
      <c r="K35" s="89"/>
      <c r="L35" s="89"/>
      <c r="M35" s="90"/>
      <c r="N35" s="91"/>
      <c r="O35" s="90"/>
      <c r="P35" s="103"/>
    </row>
    <row r="36" spans="1:16" ht="90">
      <c r="A36" s="26" t="s">
        <v>55</v>
      </c>
      <c r="B36" s="20" t="s">
        <v>13</v>
      </c>
      <c r="C36" s="86">
        <f>SUM(D36:O36)</f>
        <v>0.35</v>
      </c>
      <c r="D36" s="97"/>
      <c r="E36" s="89"/>
      <c r="F36" s="89"/>
      <c r="G36" s="89"/>
      <c r="H36" s="89"/>
      <c r="I36" s="89"/>
      <c r="J36" s="89">
        <v>0.3</v>
      </c>
      <c r="K36" s="89"/>
      <c r="L36" s="89"/>
      <c r="M36" s="90">
        <v>0.05</v>
      </c>
      <c r="N36" s="91"/>
      <c r="O36" s="90"/>
      <c r="P36" s="103"/>
    </row>
    <row r="37" spans="1:16" ht="30">
      <c r="A37" s="28" t="s">
        <v>57</v>
      </c>
      <c r="B37" s="20"/>
      <c r="C37" s="86"/>
      <c r="D37" s="97"/>
      <c r="E37" s="89"/>
      <c r="F37" s="89"/>
      <c r="G37" s="89"/>
      <c r="H37" s="89"/>
      <c r="I37" s="89"/>
      <c r="J37" s="89"/>
      <c r="K37" s="89"/>
      <c r="L37" s="89"/>
      <c r="M37" s="90"/>
      <c r="N37" s="91"/>
      <c r="O37" s="90"/>
      <c r="P37" s="103"/>
    </row>
    <row r="38" spans="1:16" ht="39" customHeight="1">
      <c r="A38" s="28" t="s">
        <v>58</v>
      </c>
      <c r="B38" s="20"/>
      <c r="C38" s="86"/>
      <c r="D38" s="97"/>
      <c r="E38" s="89"/>
      <c r="F38" s="89"/>
      <c r="G38" s="89"/>
      <c r="H38" s="89"/>
      <c r="I38" s="89"/>
      <c r="J38" s="89"/>
      <c r="K38" s="89"/>
      <c r="L38" s="89"/>
      <c r="M38" s="90"/>
      <c r="N38" s="91"/>
      <c r="O38" s="90"/>
      <c r="P38" s="103"/>
    </row>
    <row r="39" spans="1:16" ht="45">
      <c r="A39" s="28" t="s">
        <v>59</v>
      </c>
      <c r="B39" s="20"/>
      <c r="C39" s="86"/>
      <c r="D39" s="97"/>
      <c r="E39" s="89"/>
      <c r="F39" s="89"/>
      <c r="G39" s="89"/>
      <c r="H39" s="89"/>
      <c r="I39" s="89"/>
      <c r="J39" s="89"/>
      <c r="K39" s="89"/>
      <c r="L39" s="89"/>
      <c r="M39" s="90"/>
      <c r="N39" s="91"/>
      <c r="O39" s="90"/>
      <c r="P39" s="103"/>
    </row>
    <row r="40" spans="1:16" ht="45">
      <c r="A40" s="28" t="s">
        <v>60</v>
      </c>
      <c r="B40" s="20"/>
      <c r="C40" s="86"/>
      <c r="D40" s="97"/>
      <c r="E40" s="89"/>
      <c r="F40" s="89"/>
      <c r="G40" s="89"/>
      <c r="H40" s="89"/>
      <c r="I40" s="89"/>
      <c r="J40" s="89"/>
      <c r="K40" s="89"/>
      <c r="L40" s="89"/>
      <c r="M40" s="90"/>
      <c r="N40" s="91"/>
      <c r="O40" s="90"/>
      <c r="P40" s="103"/>
    </row>
    <row r="41" spans="1:16" ht="30">
      <c r="A41" s="28" t="s">
        <v>61</v>
      </c>
      <c r="B41" s="20"/>
      <c r="C41" s="86"/>
      <c r="D41" s="97"/>
      <c r="E41" s="89"/>
      <c r="F41" s="89"/>
      <c r="G41" s="89"/>
      <c r="H41" s="89"/>
      <c r="I41" s="89"/>
      <c r="J41" s="89"/>
      <c r="K41" s="89"/>
      <c r="L41" s="89"/>
      <c r="M41" s="90"/>
      <c r="N41" s="91"/>
      <c r="O41" s="90"/>
      <c r="P41" s="103"/>
    </row>
    <row r="42" spans="1:16" ht="45">
      <c r="A42" s="20" t="s">
        <v>62</v>
      </c>
      <c r="B42" s="20"/>
      <c r="C42" s="86"/>
      <c r="D42" s="97"/>
      <c r="E42" s="89"/>
      <c r="F42" s="89"/>
      <c r="G42" s="89"/>
      <c r="H42" s="89"/>
      <c r="I42" s="89"/>
      <c r="J42" s="89"/>
      <c r="K42" s="89"/>
      <c r="L42" s="89"/>
      <c r="M42" s="90"/>
      <c r="N42" s="91"/>
      <c r="O42" s="90"/>
      <c r="P42" s="103"/>
    </row>
    <row r="43" spans="1:16" ht="45">
      <c r="A43" s="28" t="s">
        <v>180</v>
      </c>
      <c r="B43" s="20"/>
      <c r="C43" s="86"/>
      <c r="D43" s="97"/>
      <c r="E43" s="89"/>
      <c r="F43" s="89"/>
      <c r="G43" s="89"/>
      <c r="H43" s="89"/>
      <c r="I43" s="89"/>
      <c r="J43" s="89"/>
      <c r="K43" s="89"/>
      <c r="L43" s="89"/>
      <c r="M43" s="90"/>
      <c r="N43" s="91"/>
      <c r="O43" s="90"/>
      <c r="P43" s="103"/>
    </row>
    <row r="44" spans="1:16" ht="20.25">
      <c r="A44" s="26"/>
      <c r="B44" s="20"/>
      <c r="C44" s="86"/>
      <c r="D44" s="97"/>
      <c r="E44" s="89"/>
      <c r="F44" s="89"/>
      <c r="G44" s="89"/>
      <c r="H44" s="89"/>
      <c r="I44" s="89"/>
      <c r="J44" s="89"/>
      <c r="K44" s="89"/>
      <c r="L44" s="89"/>
      <c r="M44" s="90"/>
      <c r="N44" s="91"/>
      <c r="O44" s="90"/>
      <c r="P44" s="103"/>
    </row>
    <row r="45" spans="1:16" ht="20.25">
      <c r="A45" s="26" t="s">
        <v>6</v>
      </c>
      <c r="B45" s="20"/>
      <c r="C45" s="86"/>
      <c r="D45" s="97"/>
      <c r="E45" s="89"/>
      <c r="F45" s="89"/>
      <c r="G45" s="89"/>
      <c r="H45" s="89"/>
      <c r="I45" s="89"/>
      <c r="J45" s="89"/>
      <c r="K45" s="89"/>
      <c r="L45" s="89"/>
      <c r="M45" s="90"/>
      <c r="N45" s="91"/>
      <c r="O45" s="90"/>
      <c r="P45" s="103"/>
    </row>
    <row r="46" spans="1:16" ht="45">
      <c r="A46" s="26" t="s">
        <v>7</v>
      </c>
      <c r="B46" s="20"/>
      <c r="C46" s="86">
        <f>SUM(D46:O46)</f>
        <v>0.1</v>
      </c>
      <c r="D46" s="97">
        <v>0.05</v>
      </c>
      <c r="E46" s="89"/>
      <c r="F46" s="89"/>
      <c r="G46" s="89"/>
      <c r="H46" s="89"/>
      <c r="I46" s="89">
        <v>0.05</v>
      </c>
      <c r="J46" s="89"/>
      <c r="K46" s="89"/>
      <c r="L46" s="89"/>
      <c r="M46" s="90"/>
      <c r="N46" s="91"/>
      <c r="O46" s="90"/>
      <c r="P46" s="103"/>
    </row>
    <row r="47" spans="1:16" ht="20.25">
      <c r="A47" s="26"/>
      <c r="B47" s="20"/>
      <c r="C47" s="86"/>
      <c r="D47" s="97"/>
      <c r="E47" s="89"/>
      <c r="F47" s="89"/>
      <c r="G47" s="89"/>
      <c r="H47" s="89"/>
      <c r="I47" s="89"/>
      <c r="J47" s="89"/>
      <c r="K47" s="89"/>
      <c r="L47" s="89"/>
      <c r="M47" s="90"/>
      <c r="N47" s="91"/>
      <c r="O47" s="90"/>
      <c r="P47" s="103"/>
    </row>
    <row r="48" spans="1:16" ht="20.25">
      <c r="A48" s="26" t="s">
        <v>8</v>
      </c>
      <c r="B48" s="20"/>
      <c r="C48" s="86"/>
      <c r="D48" s="97"/>
      <c r="E48" s="89"/>
      <c r="F48" s="89"/>
      <c r="G48" s="89"/>
      <c r="H48" s="89"/>
      <c r="I48" s="89"/>
      <c r="J48" s="89"/>
      <c r="K48" s="89"/>
      <c r="L48" s="89"/>
      <c r="M48" s="90"/>
      <c r="N48" s="91"/>
      <c r="O48" s="90"/>
      <c r="P48" s="103"/>
    </row>
    <row r="49" spans="1:16" ht="90">
      <c r="A49" s="26" t="s">
        <v>63</v>
      </c>
      <c r="B49" s="20"/>
      <c r="C49" s="86">
        <f>SUM(D49:O49)</f>
        <v>0.1</v>
      </c>
      <c r="D49" s="97"/>
      <c r="E49" s="89"/>
      <c r="F49" s="89"/>
      <c r="G49" s="89"/>
      <c r="H49" s="89"/>
      <c r="I49" s="89">
        <v>0.1</v>
      </c>
      <c r="J49" s="89"/>
      <c r="K49" s="89"/>
      <c r="L49" s="89"/>
      <c r="M49" s="90"/>
      <c r="N49" s="91"/>
      <c r="O49" s="90"/>
      <c r="P49" s="103"/>
    </row>
    <row r="50" spans="1:16" ht="30">
      <c r="A50" s="28" t="s">
        <v>64</v>
      </c>
      <c r="B50" s="20"/>
      <c r="C50" s="86"/>
      <c r="D50" s="97"/>
      <c r="E50" s="89"/>
      <c r="F50" s="89"/>
      <c r="G50" s="89"/>
      <c r="H50" s="89"/>
      <c r="I50" s="89"/>
      <c r="J50" s="89"/>
      <c r="K50" s="89"/>
      <c r="L50" s="89"/>
      <c r="M50" s="90"/>
      <c r="N50" s="91"/>
      <c r="O50" s="90"/>
      <c r="P50" s="103"/>
    </row>
    <row r="51" spans="1:16" ht="45">
      <c r="A51" s="28" t="s">
        <v>65</v>
      </c>
      <c r="B51" s="20"/>
      <c r="C51" s="86"/>
      <c r="D51" s="97"/>
      <c r="E51" s="89"/>
      <c r="F51" s="89"/>
      <c r="G51" s="89"/>
      <c r="H51" s="89"/>
      <c r="I51" s="89"/>
      <c r="J51" s="89"/>
      <c r="K51" s="89"/>
      <c r="L51" s="89"/>
      <c r="M51" s="90"/>
      <c r="N51" s="91"/>
      <c r="O51" s="90"/>
      <c r="P51" s="103"/>
    </row>
    <row r="52" spans="1:16" ht="30">
      <c r="A52" s="28" t="s">
        <v>66</v>
      </c>
      <c r="B52" s="20"/>
      <c r="C52" s="86"/>
      <c r="D52" s="97"/>
      <c r="E52" s="89"/>
      <c r="F52" s="89"/>
      <c r="G52" s="89"/>
      <c r="H52" s="89"/>
      <c r="I52" s="89"/>
      <c r="J52" s="89"/>
      <c r="K52" s="89"/>
      <c r="L52" s="89"/>
      <c r="M52" s="90"/>
      <c r="N52" s="91"/>
      <c r="O52" s="90"/>
      <c r="P52" s="103"/>
    </row>
    <row r="53" spans="1:16" ht="30">
      <c r="A53" s="28" t="s">
        <v>67</v>
      </c>
      <c r="B53" s="20"/>
      <c r="C53" s="86"/>
      <c r="D53" s="97"/>
      <c r="E53" s="89"/>
      <c r="F53" s="89"/>
      <c r="G53" s="89"/>
      <c r="H53" s="89"/>
      <c r="I53" s="89"/>
      <c r="J53" s="89"/>
      <c r="K53" s="89"/>
      <c r="L53" s="89"/>
      <c r="M53" s="90"/>
      <c r="N53" s="91"/>
      <c r="O53" s="90"/>
      <c r="P53" s="103"/>
    </row>
    <row r="54" spans="1:16" ht="20.25">
      <c r="A54" s="26"/>
      <c r="B54" s="20"/>
      <c r="C54" s="86"/>
      <c r="D54" s="97"/>
      <c r="E54" s="89"/>
      <c r="F54" s="89"/>
      <c r="G54" s="89"/>
      <c r="H54" s="89"/>
      <c r="I54" s="89"/>
      <c r="J54" s="89"/>
      <c r="K54" s="89"/>
      <c r="L54" s="89"/>
      <c r="M54" s="90"/>
      <c r="N54" s="91"/>
      <c r="O54" s="90"/>
      <c r="P54" s="103"/>
    </row>
    <row r="55" spans="1:16" ht="20.25">
      <c r="A55" s="26" t="s">
        <v>68</v>
      </c>
      <c r="B55" s="20"/>
      <c r="C55" s="86"/>
      <c r="D55" s="97"/>
      <c r="E55" s="89"/>
      <c r="F55" s="89"/>
      <c r="G55" s="89"/>
      <c r="H55" s="89"/>
      <c r="I55" s="89"/>
      <c r="J55" s="89"/>
      <c r="K55" s="89"/>
      <c r="L55" s="89"/>
      <c r="M55" s="90"/>
      <c r="N55" s="91"/>
      <c r="O55" s="90"/>
      <c r="P55" s="103"/>
    </row>
    <row r="56" spans="1:16" ht="30">
      <c r="A56" s="26" t="s">
        <v>69</v>
      </c>
      <c r="B56" s="20" t="s">
        <v>122</v>
      </c>
      <c r="C56" s="86">
        <f>SUM(D56:O56)</f>
        <v>0.44999999999999996</v>
      </c>
      <c r="D56" s="97"/>
      <c r="E56" s="89"/>
      <c r="F56" s="89"/>
      <c r="G56" s="89"/>
      <c r="H56" s="89"/>
      <c r="I56" s="89"/>
      <c r="J56" s="89"/>
      <c r="K56" s="89"/>
      <c r="L56" s="89">
        <v>0.05</v>
      </c>
      <c r="M56" s="90">
        <v>0.2</v>
      </c>
      <c r="N56" s="91">
        <v>0.1</v>
      </c>
      <c r="O56" s="90">
        <v>0.1</v>
      </c>
      <c r="P56" s="103"/>
    </row>
    <row r="57" spans="1:16" ht="30">
      <c r="A57" s="26" t="s">
        <v>70</v>
      </c>
      <c r="B57" s="20" t="s">
        <v>122</v>
      </c>
      <c r="C57" s="86">
        <f>SUM(D57:O57)</f>
        <v>0.7</v>
      </c>
      <c r="D57" s="97"/>
      <c r="E57" s="89"/>
      <c r="F57" s="89"/>
      <c r="G57" s="89"/>
      <c r="H57" s="89"/>
      <c r="I57" s="89"/>
      <c r="J57" s="89"/>
      <c r="K57" s="89"/>
      <c r="L57" s="89"/>
      <c r="M57" s="90">
        <v>0.3</v>
      </c>
      <c r="N57" s="91">
        <v>0.1</v>
      </c>
      <c r="O57" s="90">
        <v>0.3</v>
      </c>
      <c r="P57" s="103"/>
    </row>
    <row r="58" spans="1:16" ht="30">
      <c r="A58" s="26" t="s">
        <v>71</v>
      </c>
      <c r="B58" s="20" t="s">
        <v>10</v>
      </c>
      <c r="C58" s="86">
        <f>SUM(D58:O58)</f>
        <v>1.55</v>
      </c>
      <c r="D58" s="97"/>
      <c r="E58" s="89"/>
      <c r="F58" s="89"/>
      <c r="G58" s="89"/>
      <c r="H58" s="89"/>
      <c r="I58" s="89"/>
      <c r="J58" s="89"/>
      <c r="K58" s="89"/>
      <c r="L58" s="89">
        <v>0.05</v>
      </c>
      <c r="M58" s="90">
        <v>0.7</v>
      </c>
      <c r="N58" s="91"/>
      <c r="O58" s="90">
        <v>0.8</v>
      </c>
      <c r="P58" s="103"/>
    </row>
    <row r="59" spans="1:16" ht="60">
      <c r="A59" s="26" t="s">
        <v>72</v>
      </c>
      <c r="B59" s="20" t="s">
        <v>121</v>
      </c>
      <c r="C59" s="86">
        <f>SUM(D59:O59)</f>
        <v>1.6</v>
      </c>
      <c r="D59" s="97"/>
      <c r="E59" s="89"/>
      <c r="F59" s="89"/>
      <c r="G59" s="89"/>
      <c r="H59" s="89"/>
      <c r="I59" s="89"/>
      <c r="J59" s="89"/>
      <c r="K59" s="89"/>
      <c r="L59" s="89"/>
      <c r="M59" s="90">
        <v>0.3</v>
      </c>
      <c r="N59" s="91"/>
      <c r="O59" s="90">
        <v>1.3</v>
      </c>
      <c r="P59" s="103"/>
    </row>
    <row r="60" spans="1:16" ht="20.25">
      <c r="A60" s="20"/>
      <c r="B60" s="20"/>
      <c r="C60" s="86"/>
      <c r="D60" s="97"/>
      <c r="E60" s="89"/>
      <c r="F60" s="89"/>
      <c r="G60" s="89"/>
      <c r="H60" s="89"/>
      <c r="I60" s="89"/>
      <c r="J60" s="89"/>
      <c r="K60" s="89"/>
      <c r="L60" s="89"/>
      <c r="M60" s="90"/>
      <c r="N60" s="91"/>
      <c r="O60" s="90"/>
      <c r="P60" s="103"/>
    </row>
    <row r="61" spans="1:16" ht="45.75">
      <c r="A61" s="23" t="s">
        <v>41</v>
      </c>
      <c r="B61" s="20"/>
      <c r="C61" s="86"/>
      <c r="D61" s="97"/>
      <c r="E61" s="89"/>
      <c r="F61" s="89"/>
      <c r="G61" s="89"/>
      <c r="H61" s="89"/>
      <c r="I61" s="89"/>
      <c r="J61" s="89"/>
      <c r="K61" s="89"/>
      <c r="L61" s="89"/>
      <c r="M61" s="90"/>
      <c r="N61" s="91"/>
      <c r="O61" s="90"/>
      <c r="P61" s="103">
        <f>SUM(C61:C65)</f>
        <v>1.85</v>
      </c>
    </row>
    <row r="62" spans="1:16" ht="60" customHeight="1">
      <c r="A62" s="29" t="s">
        <v>73</v>
      </c>
      <c r="B62" s="20" t="s">
        <v>38</v>
      </c>
      <c r="C62" s="86">
        <f>SUM(D62:O62)</f>
        <v>0.8</v>
      </c>
      <c r="D62" s="97">
        <v>0.25</v>
      </c>
      <c r="E62" s="89">
        <v>0.1</v>
      </c>
      <c r="F62" s="89">
        <v>0.05</v>
      </c>
      <c r="G62" s="89">
        <v>0.1</v>
      </c>
      <c r="H62" s="89">
        <v>0.05</v>
      </c>
      <c r="I62" s="89">
        <v>0.1</v>
      </c>
      <c r="J62" s="89">
        <v>0.05</v>
      </c>
      <c r="K62" s="89">
        <v>0.1</v>
      </c>
      <c r="L62" s="89"/>
      <c r="M62" s="90"/>
      <c r="N62" s="91"/>
      <c r="O62" s="90"/>
      <c r="P62" s="103"/>
    </row>
    <row r="63" spans="1:16" ht="45">
      <c r="A63" s="29" t="s">
        <v>74</v>
      </c>
      <c r="B63" s="20" t="s">
        <v>36</v>
      </c>
      <c r="C63" s="86">
        <f>SUM(D63:O63)</f>
        <v>0.55</v>
      </c>
      <c r="D63" s="97"/>
      <c r="E63" s="89">
        <v>0.1</v>
      </c>
      <c r="F63" s="89">
        <v>0.1</v>
      </c>
      <c r="G63" s="89">
        <v>0.1</v>
      </c>
      <c r="H63" s="89"/>
      <c r="I63" s="89">
        <v>0.1</v>
      </c>
      <c r="J63" s="89">
        <v>0.05</v>
      </c>
      <c r="K63" s="89">
        <v>0.1</v>
      </c>
      <c r="L63" s="89"/>
      <c r="M63" s="90"/>
      <c r="N63" s="91"/>
      <c r="O63" s="90"/>
      <c r="P63" s="103"/>
    </row>
    <row r="64" spans="1:16" ht="45">
      <c r="A64" s="29" t="s">
        <v>75</v>
      </c>
      <c r="B64" s="20" t="s">
        <v>37</v>
      </c>
      <c r="C64" s="86">
        <f>SUM(D64:O64)</f>
        <v>0.25</v>
      </c>
      <c r="D64" s="97">
        <v>0.1</v>
      </c>
      <c r="E64" s="89">
        <v>0.1</v>
      </c>
      <c r="F64" s="89"/>
      <c r="G64" s="89"/>
      <c r="H64" s="89"/>
      <c r="I64" s="89"/>
      <c r="J64" s="89"/>
      <c r="K64" s="89">
        <v>0.05</v>
      </c>
      <c r="L64" s="89"/>
      <c r="M64" s="90"/>
      <c r="N64" s="91"/>
      <c r="O64" s="90"/>
      <c r="P64" s="103"/>
    </row>
    <row r="65" spans="1:16" ht="43.5" customHeight="1">
      <c r="A65" s="77" t="s">
        <v>76</v>
      </c>
      <c r="B65" s="78"/>
      <c r="C65" s="86">
        <f>SUM(D65:O65)</f>
        <v>0.25</v>
      </c>
      <c r="D65" s="97">
        <v>0.05</v>
      </c>
      <c r="E65" s="89">
        <v>0.1</v>
      </c>
      <c r="F65" s="89"/>
      <c r="G65" s="89"/>
      <c r="H65" s="89"/>
      <c r="I65" s="89"/>
      <c r="J65" s="89"/>
      <c r="K65" s="89"/>
      <c r="L65" s="89"/>
      <c r="M65" s="90">
        <v>0.1</v>
      </c>
      <c r="N65" s="91"/>
      <c r="O65" s="90"/>
      <c r="P65" s="103"/>
    </row>
    <row r="66" spans="1:16" ht="20.25">
      <c r="A66" s="20"/>
      <c r="B66" s="20"/>
      <c r="C66" s="86"/>
      <c r="D66" s="97"/>
      <c r="E66" s="89"/>
      <c r="F66" s="89"/>
      <c r="G66" s="89"/>
      <c r="H66" s="89"/>
      <c r="I66" s="89"/>
      <c r="J66" s="89"/>
      <c r="K66" s="89"/>
      <c r="L66" s="89"/>
      <c r="M66" s="90"/>
      <c r="N66" s="91"/>
      <c r="O66" s="90"/>
      <c r="P66" s="103"/>
    </row>
    <row r="67" spans="1:16" ht="45.75">
      <c r="A67" s="23" t="s">
        <v>42</v>
      </c>
      <c r="B67" s="20" t="s">
        <v>39</v>
      </c>
      <c r="C67" s="86"/>
      <c r="D67" s="97"/>
      <c r="E67" s="89"/>
      <c r="F67" s="89"/>
      <c r="G67" s="89"/>
      <c r="H67" s="89"/>
      <c r="I67" s="89"/>
      <c r="J67" s="89"/>
      <c r="K67" s="89"/>
      <c r="L67" s="89"/>
      <c r="M67" s="90"/>
      <c r="N67" s="91"/>
      <c r="O67" s="90"/>
      <c r="P67" s="103">
        <f>SUM(C67:C72)</f>
        <v>2.0000000000000004</v>
      </c>
    </row>
    <row r="68" spans="1:16" ht="15">
      <c r="A68" s="20" t="s">
        <v>80</v>
      </c>
      <c r="B68" s="20"/>
      <c r="C68" s="86">
        <f>SUM(D68:O68)</f>
        <v>1.2000000000000002</v>
      </c>
      <c r="D68" s="97">
        <v>0.1</v>
      </c>
      <c r="E68" s="89">
        <v>0.1</v>
      </c>
      <c r="F68" s="89"/>
      <c r="G68" s="89"/>
      <c r="H68" s="89">
        <v>0.2</v>
      </c>
      <c r="I68" s="89">
        <v>0.25</v>
      </c>
      <c r="J68" s="89"/>
      <c r="K68" s="89">
        <v>0.05</v>
      </c>
      <c r="L68" s="89">
        <v>0.4</v>
      </c>
      <c r="M68" s="90"/>
      <c r="N68" s="91"/>
      <c r="O68" s="90">
        <v>0.1</v>
      </c>
      <c r="P68" s="49"/>
    </row>
    <row r="69" spans="1:16" ht="101.25" customHeight="1">
      <c r="A69" s="20" t="s">
        <v>81</v>
      </c>
      <c r="B69" s="20"/>
      <c r="C69" s="86">
        <f>SUM(D69:O69)</f>
        <v>0.45</v>
      </c>
      <c r="D69" s="97"/>
      <c r="E69" s="89"/>
      <c r="F69" s="89"/>
      <c r="G69" s="89"/>
      <c r="H69" s="89">
        <v>0.2</v>
      </c>
      <c r="I69" s="89"/>
      <c r="J69" s="89"/>
      <c r="K69" s="89"/>
      <c r="L69" s="89">
        <v>0.2</v>
      </c>
      <c r="M69" s="90"/>
      <c r="N69" s="91"/>
      <c r="O69" s="90">
        <v>0.05</v>
      </c>
      <c r="P69" s="49"/>
    </row>
    <row r="70" spans="1:16" ht="60">
      <c r="A70" s="29" t="s">
        <v>77</v>
      </c>
      <c r="B70" s="20"/>
      <c r="C70" s="86">
        <f>SUM(D70:O70)</f>
        <v>0.1</v>
      </c>
      <c r="D70" s="97">
        <v>0.05</v>
      </c>
      <c r="E70" s="89"/>
      <c r="F70" s="89"/>
      <c r="G70" s="89"/>
      <c r="H70" s="89">
        <v>0.05</v>
      </c>
      <c r="I70" s="89"/>
      <c r="J70" s="89"/>
      <c r="K70" s="89"/>
      <c r="L70" s="89"/>
      <c r="M70" s="90"/>
      <c r="N70" s="91"/>
      <c r="O70" s="90"/>
      <c r="P70" s="49"/>
    </row>
    <row r="71" spans="1:16" ht="105">
      <c r="A71" s="29" t="s">
        <v>78</v>
      </c>
      <c r="B71" s="20"/>
      <c r="C71" s="86">
        <f>SUM(D71:O71)</f>
        <v>0.15000000000000002</v>
      </c>
      <c r="D71" s="97"/>
      <c r="E71" s="89"/>
      <c r="F71" s="89"/>
      <c r="G71" s="89"/>
      <c r="H71" s="89"/>
      <c r="I71" s="89"/>
      <c r="J71" s="89"/>
      <c r="K71" s="89">
        <v>0.1</v>
      </c>
      <c r="L71" s="89">
        <v>0.05</v>
      </c>
      <c r="M71" s="90"/>
      <c r="N71" s="91"/>
      <c r="O71" s="90"/>
      <c r="P71" s="49"/>
    </row>
    <row r="72" spans="1:16" ht="155.25" customHeight="1">
      <c r="A72" s="29" t="s">
        <v>79</v>
      </c>
      <c r="B72" s="20"/>
      <c r="C72" s="86">
        <f>SUM(D72:O72)</f>
        <v>0.1</v>
      </c>
      <c r="D72" s="97"/>
      <c r="E72" s="89">
        <v>0.05</v>
      </c>
      <c r="F72" s="89"/>
      <c r="G72" s="89"/>
      <c r="H72" s="89"/>
      <c r="I72" s="89"/>
      <c r="J72" s="89"/>
      <c r="K72" s="89"/>
      <c r="L72" s="89">
        <v>0.05</v>
      </c>
      <c r="M72" s="90"/>
      <c r="N72" s="91"/>
      <c r="O72" s="90"/>
      <c r="P72" s="49"/>
    </row>
    <row r="73" spans="1:16" s="33" customFormat="1" ht="18.75" thickBot="1">
      <c r="A73" s="35" t="s">
        <v>35</v>
      </c>
      <c r="B73" s="32"/>
      <c r="C73" s="98">
        <f>SUM(C3:C72)</f>
        <v>10.999999999999998</v>
      </c>
      <c r="D73" s="99">
        <f>SUM(D3:D72)</f>
        <v>1</v>
      </c>
      <c r="E73" s="100">
        <f aca="true" t="shared" si="0" ref="E73:O73">SUM(E3:E72)</f>
        <v>0.85</v>
      </c>
      <c r="F73" s="100">
        <f t="shared" si="0"/>
        <v>0.15000000000000002</v>
      </c>
      <c r="G73" s="100">
        <f t="shared" si="0"/>
        <v>0.5</v>
      </c>
      <c r="H73" s="100">
        <f t="shared" si="0"/>
        <v>0.5</v>
      </c>
      <c r="I73" s="100">
        <f t="shared" si="0"/>
        <v>1</v>
      </c>
      <c r="J73" s="100">
        <f t="shared" si="0"/>
        <v>0.39999999999999997</v>
      </c>
      <c r="K73" s="100">
        <f t="shared" si="0"/>
        <v>0.6</v>
      </c>
      <c r="L73" s="100">
        <f t="shared" si="0"/>
        <v>0.8</v>
      </c>
      <c r="M73" s="101">
        <f t="shared" si="0"/>
        <v>2</v>
      </c>
      <c r="N73" s="102">
        <f t="shared" si="0"/>
        <v>0.2</v>
      </c>
      <c r="O73" s="101">
        <f t="shared" si="0"/>
        <v>3</v>
      </c>
      <c r="P73" s="50"/>
    </row>
    <row r="74" spans="1:2" ht="15">
      <c r="A74" s="17"/>
      <c r="B74" s="17"/>
    </row>
    <row r="75" spans="1:2" ht="15">
      <c r="A75" s="17"/>
      <c r="B75" s="17"/>
    </row>
    <row r="76" spans="1:2" ht="15">
      <c r="A76" s="17"/>
      <c r="B76" s="17"/>
    </row>
    <row r="77" spans="1:2" ht="15">
      <c r="A77" s="17"/>
      <c r="B77" s="17"/>
    </row>
    <row r="78" spans="1:2" ht="15">
      <c r="A78" s="17"/>
      <c r="B78" s="17"/>
    </row>
    <row r="79" spans="1:2" ht="15">
      <c r="A79" s="17"/>
      <c r="B79" s="17"/>
    </row>
    <row r="80" spans="1:2" ht="15">
      <c r="A80" s="17"/>
      <c r="B80" s="17"/>
    </row>
    <row r="81" spans="1:2" ht="15">
      <c r="A81" s="17"/>
      <c r="B81" s="17"/>
    </row>
    <row r="82" spans="1:2" ht="15">
      <c r="A82" s="17"/>
      <c r="B82" s="17"/>
    </row>
    <row r="83" spans="1:2" ht="15">
      <c r="A83" s="17"/>
      <c r="B83" s="17"/>
    </row>
    <row r="84" spans="1:2" ht="15">
      <c r="A84" s="17"/>
      <c r="B84" s="17"/>
    </row>
    <row r="85" spans="1:2" ht="15">
      <c r="A85" s="17"/>
      <c r="B85" s="17"/>
    </row>
    <row r="86" spans="1:2" ht="15">
      <c r="A86" s="17"/>
      <c r="B86" s="17"/>
    </row>
    <row r="87" spans="1:2" ht="15">
      <c r="A87" s="17"/>
      <c r="B87" s="17"/>
    </row>
    <row r="88" spans="1:2" ht="15">
      <c r="A88" s="17"/>
      <c r="B88" s="17"/>
    </row>
    <row r="89" spans="1:2" ht="15">
      <c r="A89" s="17"/>
      <c r="B89" s="17"/>
    </row>
    <row r="90" spans="1:2" ht="15">
      <c r="A90" s="17"/>
      <c r="B90" s="17"/>
    </row>
    <row r="91" spans="1:2" ht="15">
      <c r="A91" s="17"/>
      <c r="B91" s="17"/>
    </row>
    <row r="92" spans="1:2" ht="15">
      <c r="A92" s="17"/>
      <c r="B92" s="17"/>
    </row>
    <row r="93" spans="1:2" ht="15">
      <c r="A93" s="17"/>
      <c r="B93" s="17"/>
    </row>
    <row r="94" spans="1:2" ht="15">
      <c r="A94" s="17"/>
      <c r="B94" s="17"/>
    </row>
    <row r="95" spans="1:2" ht="15">
      <c r="A95" s="17"/>
      <c r="B95" s="17"/>
    </row>
    <row r="96" spans="1:2" ht="15">
      <c r="A96" s="17"/>
      <c r="B96" s="17"/>
    </row>
    <row r="97" spans="1:2" ht="15">
      <c r="A97" s="17"/>
      <c r="B97" s="17"/>
    </row>
    <row r="98" spans="1:2" ht="15">
      <c r="A98" s="17"/>
      <c r="B98" s="17"/>
    </row>
    <row r="99" spans="1:2" ht="15">
      <c r="A99" s="17"/>
      <c r="B99" s="17"/>
    </row>
    <row r="100" spans="1:2" ht="15">
      <c r="A100" s="17"/>
      <c r="B100" s="17"/>
    </row>
  </sheetData>
  <mergeCells count="2">
    <mergeCell ref="D1:M1"/>
    <mergeCell ref="N1:O1"/>
  </mergeCells>
  <printOptions/>
  <pageMargins left="0.75" right="0.75" top="1" bottom="1" header="0.5" footer="0.5"/>
  <pageSetup fitToHeight="4" fitToWidth="1" horizontalDpi="600" verticalDpi="600" orientation="landscape" paperSize="3" scale="37" r:id="rId1"/>
</worksheet>
</file>

<file path=xl/worksheets/sheet3.xml><?xml version="1.0" encoding="utf-8"?>
<worksheet xmlns="http://schemas.openxmlformats.org/spreadsheetml/2006/main" xmlns:r="http://schemas.openxmlformats.org/officeDocument/2006/relationships">
  <dimension ref="A1:F29"/>
  <sheetViews>
    <sheetView workbookViewId="0" topLeftCell="A1">
      <selection activeCell="A33" sqref="A33"/>
    </sheetView>
  </sheetViews>
  <sheetFormatPr defaultColWidth="9.140625" defaultRowHeight="12.75"/>
  <cols>
    <col min="1" max="1" width="55.8515625" style="0" customWidth="1"/>
    <col min="2" max="3" width="25.8515625" style="0" customWidth="1"/>
    <col min="4" max="4" width="20.421875" style="0" customWidth="1"/>
    <col min="5" max="5" width="18.00390625" style="0" customWidth="1"/>
  </cols>
  <sheetData>
    <row r="1" spans="1:6" ht="12.75">
      <c r="A1" t="s">
        <v>14</v>
      </c>
      <c r="D1" s="3"/>
      <c r="E1" s="4"/>
      <c r="F1" s="4"/>
    </row>
    <row r="4" spans="1:5" ht="63">
      <c r="A4" s="5" t="s">
        <v>15</v>
      </c>
      <c r="B4" s="6" t="s">
        <v>16</v>
      </c>
      <c r="C4" s="6" t="s">
        <v>181</v>
      </c>
      <c r="D4" s="6" t="s">
        <v>153</v>
      </c>
      <c r="E4" s="6" t="s">
        <v>17</v>
      </c>
    </row>
    <row r="5" spans="1:5" ht="15">
      <c r="A5" s="7" t="s">
        <v>18</v>
      </c>
      <c r="B5" s="8">
        <v>40000</v>
      </c>
      <c r="C5" s="58">
        <v>15000</v>
      </c>
      <c r="D5" s="68">
        <v>15000</v>
      </c>
      <c r="E5" s="9">
        <f>D5/B5</f>
        <v>0.375</v>
      </c>
    </row>
    <row r="6" spans="1:5" ht="15">
      <c r="A6" s="7" t="s">
        <v>19</v>
      </c>
      <c r="B6" s="8">
        <v>80000</v>
      </c>
      <c r="C6" s="58">
        <v>15000</v>
      </c>
      <c r="D6" s="68">
        <v>10000</v>
      </c>
      <c r="E6" s="9">
        <f aca="true" t="shared" si="0" ref="E6:E21">D6/B6</f>
        <v>0.125</v>
      </c>
    </row>
    <row r="7" spans="1:5" ht="15">
      <c r="A7" s="7" t="s">
        <v>20</v>
      </c>
      <c r="B7" s="8">
        <v>135000</v>
      </c>
      <c r="C7" s="59" t="s">
        <v>154</v>
      </c>
      <c r="D7" s="69">
        <v>0</v>
      </c>
      <c r="E7" s="9">
        <f t="shared" si="0"/>
        <v>0</v>
      </c>
    </row>
    <row r="8" spans="1:5" ht="15">
      <c r="A8" s="7" t="s">
        <v>21</v>
      </c>
      <c r="B8" s="8">
        <v>18000</v>
      </c>
      <c r="C8" s="58">
        <v>6000</v>
      </c>
      <c r="D8" s="68">
        <v>4500</v>
      </c>
      <c r="E8" s="9">
        <f t="shared" si="0"/>
        <v>0.25</v>
      </c>
    </row>
    <row r="9" spans="1:5" ht="15">
      <c r="A9" s="7" t="s">
        <v>22</v>
      </c>
      <c r="B9" s="8">
        <v>60000</v>
      </c>
      <c r="C9" s="58">
        <v>25000</v>
      </c>
      <c r="D9" s="68">
        <v>20000</v>
      </c>
      <c r="E9" s="9">
        <f t="shared" si="0"/>
        <v>0.3333333333333333</v>
      </c>
    </row>
    <row r="10" spans="1:5" ht="15">
      <c r="A10" s="7" t="s">
        <v>23</v>
      </c>
      <c r="B10" s="8">
        <v>60000</v>
      </c>
      <c r="C10" s="58">
        <v>17000</v>
      </c>
      <c r="D10" s="68">
        <v>10000</v>
      </c>
      <c r="E10" s="9">
        <f t="shared" si="0"/>
        <v>0.16666666666666666</v>
      </c>
    </row>
    <row r="11" spans="1:5" ht="15">
      <c r="A11" s="7" t="s">
        <v>24</v>
      </c>
      <c r="B11" s="8">
        <v>107000</v>
      </c>
      <c r="C11" s="58">
        <v>35000</v>
      </c>
      <c r="D11" s="68">
        <v>35000</v>
      </c>
      <c r="E11" s="9">
        <f t="shared" si="0"/>
        <v>0.32710280373831774</v>
      </c>
    </row>
    <row r="12" spans="1:5" ht="15">
      <c r="A12" s="7" t="s">
        <v>25</v>
      </c>
      <c r="B12" s="8">
        <v>90000</v>
      </c>
      <c r="C12" s="59" t="s">
        <v>154</v>
      </c>
      <c r="D12" s="68">
        <v>0</v>
      </c>
      <c r="E12" s="9">
        <f t="shared" si="0"/>
        <v>0</v>
      </c>
    </row>
    <row r="13" spans="1:5" ht="15">
      <c r="A13" s="7" t="s">
        <v>26</v>
      </c>
      <c r="B13" s="8">
        <v>25000</v>
      </c>
      <c r="C13" s="58">
        <v>10000</v>
      </c>
      <c r="D13" s="68">
        <v>10400</v>
      </c>
      <c r="E13" s="9">
        <f t="shared" si="0"/>
        <v>0.416</v>
      </c>
    </row>
    <row r="14" spans="1:5" ht="15">
      <c r="A14" s="7" t="s">
        <v>27</v>
      </c>
      <c r="B14" s="8">
        <v>30000</v>
      </c>
      <c r="C14" s="59" t="s">
        <v>154</v>
      </c>
      <c r="D14" s="68">
        <v>0</v>
      </c>
      <c r="E14" s="9">
        <f t="shared" si="0"/>
        <v>0</v>
      </c>
    </row>
    <row r="15" spans="1:5" ht="15">
      <c r="A15" s="7" t="s">
        <v>28</v>
      </c>
      <c r="B15" s="8">
        <v>185000</v>
      </c>
      <c r="C15" s="58">
        <v>60000</v>
      </c>
      <c r="D15" s="69">
        <v>60000</v>
      </c>
      <c r="E15" s="9">
        <f t="shared" si="0"/>
        <v>0.32432432432432434</v>
      </c>
    </row>
    <row r="16" spans="1:5" ht="15">
      <c r="A16" s="7" t="s">
        <v>29</v>
      </c>
      <c r="B16" s="8">
        <v>157000</v>
      </c>
      <c r="C16" s="58">
        <v>37500</v>
      </c>
      <c r="D16" s="68">
        <v>37500</v>
      </c>
      <c r="E16" s="9">
        <f t="shared" si="0"/>
        <v>0.23885350318471338</v>
      </c>
    </row>
    <row r="17" spans="1:5" ht="15">
      <c r="A17" s="7" t="s">
        <v>30</v>
      </c>
      <c r="B17" s="8">
        <v>75000</v>
      </c>
      <c r="C17" s="58">
        <v>25000</v>
      </c>
      <c r="D17" s="68">
        <v>25000</v>
      </c>
      <c r="E17" s="9">
        <f t="shared" si="0"/>
        <v>0.3333333333333333</v>
      </c>
    </row>
    <row r="18" spans="1:5" ht="15">
      <c r="A18" s="7" t="s">
        <v>31</v>
      </c>
      <c r="B18" s="8">
        <v>130000</v>
      </c>
      <c r="C18" s="58">
        <v>15000</v>
      </c>
      <c r="D18" s="68">
        <v>14000</v>
      </c>
      <c r="E18" s="9">
        <f t="shared" si="0"/>
        <v>0.1076923076923077</v>
      </c>
    </row>
    <row r="19" spans="1:5" ht="15">
      <c r="A19" s="7" t="s">
        <v>32</v>
      </c>
      <c r="B19" s="8">
        <v>100000</v>
      </c>
      <c r="C19" s="58">
        <v>6000</v>
      </c>
      <c r="D19" s="68">
        <v>4000</v>
      </c>
      <c r="E19" s="9">
        <f t="shared" si="0"/>
        <v>0.04</v>
      </c>
    </row>
    <row r="20" spans="1:5" ht="15">
      <c r="A20" s="7" t="s">
        <v>33</v>
      </c>
      <c r="B20" s="8">
        <v>120000</v>
      </c>
      <c r="C20" s="58">
        <v>45000</v>
      </c>
      <c r="D20" s="68">
        <v>45000</v>
      </c>
      <c r="E20" s="9">
        <f t="shared" si="0"/>
        <v>0.375</v>
      </c>
    </row>
    <row r="21" spans="1:5" ht="15">
      <c r="A21" s="7" t="s">
        <v>34</v>
      </c>
      <c r="B21" s="8">
        <v>145000</v>
      </c>
      <c r="C21" s="58">
        <v>12000</v>
      </c>
      <c r="D21" s="68">
        <v>12000</v>
      </c>
      <c r="E21" s="9">
        <f t="shared" si="0"/>
        <v>0.08275862068965517</v>
      </c>
    </row>
    <row r="22" spans="1:5" ht="15">
      <c r="A22" s="10" t="s">
        <v>35</v>
      </c>
      <c r="B22" s="11">
        <f>SUM(B5:B21)</f>
        <v>1557000</v>
      </c>
      <c r="C22" s="60">
        <v>323500</v>
      </c>
      <c r="D22" s="12">
        <f>SUM(D5:D21)</f>
        <v>302400</v>
      </c>
      <c r="E22" s="13">
        <f>AVERAGE(E5:E21)</f>
        <v>0.2055920525272148</v>
      </c>
    </row>
    <row r="23" spans="1:5" ht="15">
      <c r="A23" s="10"/>
      <c r="B23" s="10"/>
      <c r="C23" s="10"/>
      <c r="D23" s="7"/>
      <c r="E23" s="10"/>
    </row>
    <row r="24" spans="1:5" ht="15">
      <c r="A24" s="73" t="s">
        <v>167</v>
      </c>
      <c r="B24" s="14"/>
      <c r="C24" s="74">
        <f>C22*0.128</f>
        <v>41408</v>
      </c>
      <c r="D24" s="74">
        <f>D22*0.128</f>
        <v>38707.200000000004</v>
      </c>
      <c r="E24" s="14"/>
    </row>
    <row r="25" spans="1:5" ht="15">
      <c r="A25" s="15"/>
      <c r="B25" s="14"/>
      <c r="C25" s="74"/>
      <c r="D25" s="74"/>
      <c r="E25" s="14"/>
    </row>
    <row r="26" spans="1:5" ht="15">
      <c r="A26" s="73" t="s">
        <v>168</v>
      </c>
      <c r="B26" s="14"/>
      <c r="C26" s="75">
        <f>C24+C22</f>
        <v>364908</v>
      </c>
      <c r="D26" s="75">
        <f>D24+D22</f>
        <v>341107.2</v>
      </c>
      <c r="E26" s="14"/>
    </row>
    <row r="29" ht="12.75">
      <c r="A29" t="s">
        <v>182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CBFWF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tiverson</dc:creator>
  <cp:keywords/>
  <dc:description/>
  <cp:lastModifiedBy>Trina Gerlack</cp:lastModifiedBy>
  <cp:lastPrinted>2009-10-26T19:40:09Z</cp:lastPrinted>
  <dcterms:created xsi:type="dcterms:W3CDTF">2009-10-16T16:28:31Z</dcterms:created>
  <dcterms:modified xsi:type="dcterms:W3CDTF">2009-10-28T22:39:12Z</dcterms:modified>
  <cp:category/>
  <cp:version/>
  <cp:contentType/>
  <cp:contentStatus/>
</cp:coreProperties>
</file>