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2044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6" i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M7" s="1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6"/>
  <c r="M5"/>
  <c r="M4"/>
  <c r="M3"/>
  <c r="M2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57" l="1"/>
  <c r="L57"/>
  <c r="M57"/>
  <c r="N57" s="1"/>
  <c r="K57"/>
  <c r="I57"/>
  <c r="G57"/>
  <c r="H57"/>
</calcChain>
</file>

<file path=xl/sharedStrings.xml><?xml version="1.0" encoding="utf-8"?>
<sst xmlns="http://schemas.openxmlformats.org/spreadsheetml/2006/main" count="181" uniqueCount="29">
  <si>
    <t>Stream Name</t>
  </si>
  <si>
    <t>Order</t>
  </si>
  <si>
    <t>Reach #</t>
  </si>
  <si>
    <t>Length (miles)</t>
  </si>
  <si>
    <t>Area (ac)</t>
  </si>
  <si>
    <t>Gradient (%)</t>
  </si>
  <si>
    <t>Focal Species</t>
  </si>
  <si>
    <t>Habitat Types</t>
  </si>
  <si>
    <t>Rufus Woods</t>
  </si>
  <si>
    <t>Chinook, Kokanee, Brook Trout, Reainbow Trout, White Sturgeon, Burbot, Walleye</t>
  </si>
  <si>
    <t>Migration, Wintering Rearing, Spawning</t>
  </si>
  <si>
    <t>Nespelem River</t>
  </si>
  <si>
    <t>Koknee, Rainbow Trout, Bridgelip Sucker,  Mountain Whitefish</t>
  </si>
  <si>
    <t>Spawning, Rearing</t>
  </si>
  <si>
    <t>Coyote Creek</t>
  </si>
  <si>
    <t>Kokanee, Rainbow Trout, Lahanton Cutthroat</t>
  </si>
  <si>
    <t>Peter Dan Creek</t>
  </si>
  <si>
    <t>Tumwater Creek</t>
  </si>
  <si>
    <t>Intermittent</t>
  </si>
  <si>
    <t>Redband Rainbow Trout, Spring Chinook</t>
  </si>
  <si>
    <t xml:space="preserve"> </t>
  </si>
  <si>
    <t>Totals</t>
  </si>
  <si>
    <t>Current Habitat Credit Weighting</t>
  </si>
  <si>
    <t>Mainstem</t>
  </si>
  <si>
    <t>Area Gained</t>
  </si>
  <si>
    <t>Weighted Area Gained</t>
  </si>
  <si>
    <t>Weighted Loss</t>
  </si>
  <si>
    <t>Spawning, Some Rearing Now</t>
  </si>
  <si>
    <t xml:space="preserve">Historic Habitat Loss Weighting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</si>
</sst>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/>
    <xf numFmtId="165" fontId="1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C1" workbookViewId="0">
      <pane ySplit="1575" topLeftCell="A50" activePane="bottomLeft"/>
      <selection activeCell="M1" sqref="M1:M1048576"/>
      <selection pane="bottomLeft" activeCell="O8" sqref="O8"/>
    </sheetView>
  </sheetViews>
  <sheetFormatPr defaultRowHeight="15"/>
  <cols>
    <col min="1" max="1" width="23.28515625" customWidth="1"/>
    <col min="2" max="2" width="10.85546875" customWidth="1"/>
    <col min="3" max="3" width="10.42578125" customWidth="1"/>
    <col min="4" max="4" width="14" customWidth="1"/>
    <col min="5" max="5" width="26.140625" customWidth="1"/>
    <col min="6" max="6" width="17.28515625" customWidth="1"/>
    <col min="7" max="7" width="15.140625" customWidth="1"/>
    <col min="8" max="8" width="16" customWidth="1"/>
    <col min="9" max="9" width="14.7109375" customWidth="1"/>
    <col min="10" max="10" width="13.7109375" customWidth="1"/>
    <col min="11" max="11" width="13.140625" customWidth="1"/>
    <col min="12" max="12" width="13" customWidth="1"/>
    <col min="13" max="13" width="13.42578125" customWidth="1"/>
    <col min="14" max="14" width="13.7109375" customWidth="1"/>
  </cols>
  <sheetData>
    <row r="1" spans="1:13" ht="63.75" thickBot="1">
      <c r="A1" s="1" t="s">
        <v>0</v>
      </c>
      <c r="B1" s="2" t="s">
        <v>1</v>
      </c>
      <c r="C1" s="2" t="s">
        <v>2</v>
      </c>
      <c r="D1" s="1" t="s">
        <v>5</v>
      </c>
      <c r="E1" s="1" t="s">
        <v>6</v>
      </c>
      <c r="F1" s="2" t="s">
        <v>7</v>
      </c>
      <c r="G1" s="2" t="s">
        <v>3</v>
      </c>
      <c r="H1" s="2" t="s">
        <v>4</v>
      </c>
      <c r="I1" s="2" t="s">
        <v>28</v>
      </c>
      <c r="J1" s="14" t="s">
        <v>26</v>
      </c>
      <c r="K1" s="14" t="s">
        <v>22</v>
      </c>
      <c r="L1" s="14" t="s">
        <v>24</v>
      </c>
      <c r="M1" s="14" t="s">
        <v>25</v>
      </c>
    </row>
    <row r="2" spans="1:13" ht="60.75" customHeight="1">
      <c r="A2" s="3" t="s">
        <v>8</v>
      </c>
      <c r="B2" s="4" t="s">
        <v>23</v>
      </c>
      <c r="C2" s="4">
        <v>1</v>
      </c>
      <c r="D2" s="4">
        <v>1</v>
      </c>
      <c r="E2" s="9" t="s">
        <v>9</v>
      </c>
      <c r="F2" s="9" t="s">
        <v>10</v>
      </c>
      <c r="G2" s="5">
        <v>131.689019</v>
      </c>
      <c r="H2" s="6">
        <v>15229.058939393939</v>
      </c>
      <c r="I2" s="4">
        <v>8</v>
      </c>
      <c r="J2" s="5">
        <f>(H2*I2)</f>
        <v>121832.47151515151</v>
      </c>
      <c r="K2" s="9">
        <v>5</v>
      </c>
      <c r="L2" s="24">
        <v>54.49</v>
      </c>
      <c r="M2" s="25">
        <f>(K2*L2)</f>
        <v>272.45</v>
      </c>
    </row>
    <row r="3" spans="1:13" ht="50.25" customHeight="1">
      <c r="A3" s="10" t="s">
        <v>11</v>
      </c>
      <c r="B3" s="7">
        <v>17</v>
      </c>
      <c r="C3" s="7">
        <v>1</v>
      </c>
      <c r="D3" s="7">
        <v>4</v>
      </c>
      <c r="E3" s="8" t="s">
        <v>12</v>
      </c>
      <c r="F3" s="8" t="s">
        <v>13</v>
      </c>
      <c r="G3" s="11">
        <v>3.4599949999999997</v>
      </c>
      <c r="H3" s="12">
        <v>1.4333333333333333</v>
      </c>
      <c r="I3" s="7">
        <v>4</v>
      </c>
      <c r="J3" s="23">
        <f>(H3*I3)</f>
        <v>5.7333333333333334</v>
      </c>
      <c r="K3" s="7">
        <v>1</v>
      </c>
      <c r="L3" s="18">
        <v>-4.84</v>
      </c>
      <c r="M3" s="17">
        <f t="shared" ref="M3:M56" si="0">(K3*L3)</f>
        <v>-4.84</v>
      </c>
    </row>
    <row r="4" spans="1:13" ht="45.75">
      <c r="A4" s="10" t="s">
        <v>14</v>
      </c>
      <c r="B4" s="7">
        <v>5</v>
      </c>
      <c r="C4" s="7">
        <v>1</v>
      </c>
      <c r="D4" s="7">
        <v>7</v>
      </c>
      <c r="E4" s="8" t="s">
        <v>15</v>
      </c>
      <c r="F4" s="8" t="s">
        <v>13</v>
      </c>
      <c r="G4" s="11">
        <v>2.1886480000000001</v>
      </c>
      <c r="H4" s="12">
        <v>0.74181818181818182</v>
      </c>
      <c r="I4" s="7">
        <v>4</v>
      </c>
      <c r="J4" s="22">
        <f>(H4*I4)</f>
        <v>2.9672727272727273</v>
      </c>
      <c r="K4" s="7">
        <v>1</v>
      </c>
      <c r="L4" s="18">
        <v>-0.87</v>
      </c>
      <c r="M4" s="17">
        <f t="shared" si="0"/>
        <v>-0.87</v>
      </c>
    </row>
    <row r="5" spans="1:13" ht="30.75">
      <c r="A5" s="10" t="s">
        <v>16</v>
      </c>
      <c r="B5" s="7">
        <v>6</v>
      </c>
      <c r="C5" s="7">
        <v>1</v>
      </c>
      <c r="D5" s="7">
        <v>4</v>
      </c>
      <c r="E5" s="8" t="s">
        <v>19</v>
      </c>
      <c r="F5" s="8" t="s">
        <v>13</v>
      </c>
      <c r="G5" s="11">
        <v>1.6093</v>
      </c>
      <c r="H5" s="12">
        <v>0.54545454545454541</v>
      </c>
      <c r="I5" s="7">
        <v>4</v>
      </c>
      <c r="J5" s="22">
        <f>(H5*I5)</f>
        <v>2.1818181818181817</v>
      </c>
      <c r="K5" s="7">
        <v>1</v>
      </c>
      <c r="L5" s="22">
        <v>1.2999999999999999E-2</v>
      </c>
      <c r="M5" s="22">
        <f t="shared" si="0"/>
        <v>1.2999999999999999E-2</v>
      </c>
    </row>
    <row r="6" spans="1:13" ht="30.75">
      <c r="A6" s="10" t="s">
        <v>17</v>
      </c>
      <c r="B6" s="7">
        <v>7</v>
      </c>
      <c r="C6" s="7">
        <v>1</v>
      </c>
      <c r="D6" s="7">
        <v>16</v>
      </c>
      <c r="E6" s="8" t="s">
        <v>19</v>
      </c>
      <c r="F6" s="8" t="s">
        <v>13</v>
      </c>
      <c r="G6" s="11">
        <v>0.15635812499999999</v>
      </c>
      <c r="H6" s="12">
        <v>5.8884297520661155E-2</v>
      </c>
      <c r="I6" s="7">
        <v>4</v>
      </c>
      <c r="J6" s="20">
        <f>(H6*I6)</f>
        <v>0.23553719008264462</v>
      </c>
      <c r="K6" s="7">
        <v>1</v>
      </c>
      <c r="L6" s="21">
        <v>0.33</v>
      </c>
      <c r="M6" s="19">
        <f t="shared" si="0"/>
        <v>0.33</v>
      </c>
    </row>
    <row r="7" spans="1:13" ht="45.75">
      <c r="A7" s="13" t="s">
        <v>18</v>
      </c>
      <c r="B7" s="7">
        <v>1</v>
      </c>
      <c r="C7" s="7">
        <v>1</v>
      </c>
      <c r="D7" s="7">
        <v>2</v>
      </c>
      <c r="E7" s="8" t="s">
        <v>19</v>
      </c>
      <c r="F7" s="8" t="s">
        <v>27</v>
      </c>
      <c r="G7" s="11">
        <v>0.12252625</v>
      </c>
      <c r="H7" s="12">
        <v>2.7685950413223141E-2</v>
      </c>
      <c r="I7" s="7">
        <v>2</v>
      </c>
      <c r="J7" s="20">
        <f>(H7*I7)</f>
        <v>5.5371900826446281E-2</v>
      </c>
      <c r="K7" s="7">
        <v>1</v>
      </c>
      <c r="L7" s="22">
        <f>(B7*0.025)</f>
        <v>2.5000000000000001E-2</v>
      </c>
      <c r="M7" s="20">
        <f t="shared" si="0"/>
        <v>2.5000000000000001E-2</v>
      </c>
    </row>
    <row r="8" spans="1:13" ht="45.75">
      <c r="A8" s="13" t="s">
        <v>18</v>
      </c>
      <c r="B8" s="7">
        <v>1</v>
      </c>
      <c r="C8" s="7">
        <v>1</v>
      </c>
      <c r="D8" s="7">
        <v>1</v>
      </c>
      <c r="E8" s="8" t="s">
        <v>19</v>
      </c>
      <c r="F8" s="8" t="s">
        <v>27</v>
      </c>
      <c r="G8" s="11">
        <v>9.3875833333333339E-2</v>
      </c>
      <c r="H8" s="12">
        <v>2.1212121212121213E-2</v>
      </c>
      <c r="I8" s="7">
        <v>2</v>
      </c>
      <c r="J8" s="20">
        <f>(H8*I8)</f>
        <v>4.2424242424242427E-2</v>
      </c>
      <c r="K8" s="7">
        <v>1</v>
      </c>
      <c r="L8" s="22">
        <f t="shared" ref="L8:L56" si="1">(B8*0.025)</f>
        <v>2.5000000000000001E-2</v>
      </c>
      <c r="M8" s="20">
        <f t="shared" si="0"/>
        <v>2.5000000000000001E-2</v>
      </c>
    </row>
    <row r="9" spans="1:13" ht="45.75">
      <c r="A9" s="13" t="s">
        <v>18</v>
      </c>
      <c r="B9" s="7">
        <v>4</v>
      </c>
      <c r="C9" s="7">
        <v>1</v>
      </c>
      <c r="D9" s="7">
        <v>7</v>
      </c>
      <c r="E9" s="8" t="s">
        <v>19</v>
      </c>
      <c r="F9" s="8" t="s">
        <v>27</v>
      </c>
      <c r="G9" s="11">
        <v>9.1437499999999991E-2</v>
      </c>
      <c r="H9" s="12">
        <v>2.7548209366391185E-2</v>
      </c>
      <c r="I9" s="7">
        <v>2</v>
      </c>
      <c r="J9" s="20">
        <f>(H9*I9)</f>
        <v>5.5096418732782371E-2</v>
      </c>
      <c r="K9" s="7">
        <v>1</v>
      </c>
      <c r="L9" s="22">
        <f t="shared" si="1"/>
        <v>0.1</v>
      </c>
      <c r="M9" s="19">
        <f t="shared" si="0"/>
        <v>0.1</v>
      </c>
    </row>
    <row r="10" spans="1:13" ht="45.75">
      <c r="A10" s="13" t="s">
        <v>18</v>
      </c>
      <c r="B10" s="7">
        <v>1</v>
      </c>
      <c r="C10" s="7">
        <v>1</v>
      </c>
      <c r="D10" s="7">
        <v>7</v>
      </c>
      <c r="E10" s="8" t="s">
        <v>19</v>
      </c>
      <c r="F10" s="8" t="s">
        <v>27</v>
      </c>
      <c r="G10" s="11">
        <v>0.13441312499999999</v>
      </c>
      <c r="H10" s="12">
        <v>3.037190082644628E-2</v>
      </c>
      <c r="I10" s="7">
        <v>2</v>
      </c>
      <c r="J10" s="20">
        <f>(H10*I10)</f>
        <v>6.074380165289256E-2</v>
      </c>
      <c r="K10" s="7">
        <v>1</v>
      </c>
      <c r="L10" s="22">
        <f t="shared" si="1"/>
        <v>2.5000000000000001E-2</v>
      </c>
      <c r="M10" s="20">
        <f t="shared" si="0"/>
        <v>2.5000000000000001E-2</v>
      </c>
    </row>
    <row r="11" spans="1:13" ht="45.75">
      <c r="A11" s="13" t="s">
        <v>18</v>
      </c>
      <c r="B11" s="7">
        <v>2</v>
      </c>
      <c r="C11" s="7">
        <v>1</v>
      </c>
      <c r="D11" s="7">
        <v>2</v>
      </c>
      <c r="E11" s="8" t="s">
        <v>19</v>
      </c>
      <c r="F11" s="8" t="s">
        <v>27</v>
      </c>
      <c r="G11" s="11">
        <v>0.23011770833333334</v>
      </c>
      <c r="H11" s="12">
        <v>6.9329660238751145E-2</v>
      </c>
      <c r="I11" s="7">
        <v>2</v>
      </c>
      <c r="J11" s="20">
        <f>(H11*I11)</f>
        <v>0.13865932047750229</v>
      </c>
      <c r="K11" s="7">
        <v>1</v>
      </c>
      <c r="L11" s="22">
        <f t="shared" si="1"/>
        <v>0.05</v>
      </c>
      <c r="M11" s="19">
        <f t="shared" si="0"/>
        <v>0.05</v>
      </c>
    </row>
    <row r="12" spans="1:13" ht="45.75">
      <c r="A12" s="13" t="s">
        <v>18</v>
      </c>
      <c r="B12" s="7">
        <v>3</v>
      </c>
      <c r="C12" s="7">
        <v>1</v>
      </c>
      <c r="D12" s="7">
        <v>9</v>
      </c>
      <c r="E12" s="8" t="s">
        <v>19</v>
      </c>
      <c r="F12" s="8" t="s">
        <v>27</v>
      </c>
      <c r="G12" s="11">
        <v>0.22554583333333331</v>
      </c>
      <c r="H12" s="12">
        <v>8.4940312213039479E-2</v>
      </c>
      <c r="I12" s="7">
        <v>2</v>
      </c>
      <c r="J12" s="20">
        <f>(H12*I12)</f>
        <v>0.16988062442607896</v>
      </c>
      <c r="K12" s="7">
        <v>1</v>
      </c>
      <c r="L12" s="22">
        <f t="shared" si="1"/>
        <v>7.5000000000000011E-2</v>
      </c>
      <c r="M12" s="20">
        <f t="shared" si="0"/>
        <v>7.5000000000000011E-2</v>
      </c>
    </row>
    <row r="13" spans="1:13" ht="45.75">
      <c r="A13" s="13" t="s">
        <v>18</v>
      </c>
      <c r="B13" s="7">
        <v>1</v>
      </c>
      <c r="C13" s="7">
        <v>1</v>
      </c>
      <c r="D13" s="7">
        <v>6</v>
      </c>
      <c r="E13" s="8" t="s">
        <v>19</v>
      </c>
      <c r="F13" s="8" t="s">
        <v>27</v>
      </c>
      <c r="G13" s="11">
        <v>0.71626041666666662</v>
      </c>
      <c r="H13" s="12">
        <v>0.16184573002754821</v>
      </c>
      <c r="I13" s="7">
        <v>2</v>
      </c>
      <c r="J13" s="20">
        <f>(H13*I13)</f>
        <v>0.32369146005509641</v>
      </c>
      <c r="K13" s="7">
        <v>1</v>
      </c>
      <c r="L13" s="22">
        <f t="shared" si="1"/>
        <v>2.5000000000000001E-2</v>
      </c>
      <c r="M13" s="20">
        <f t="shared" si="0"/>
        <v>2.5000000000000001E-2</v>
      </c>
    </row>
    <row r="14" spans="1:13" ht="45.75">
      <c r="A14" s="13" t="s">
        <v>18</v>
      </c>
      <c r="B14" s="7">
        <v>1</v>
      </c>
      <c r="C14" s="7">
        <v>1</v>
      </c>
      <c r="D14" s="7">
        <v>2</v>
      </c>
      <c r="E14" s="8" t="s">
        <v>19</v>
      </c>
      <c r="F14" s="8" t="s">
        <v>27</v>
      </c>
      <c r="G14" s="11">
        <v>0.57849458333333337</v>
      </c>
      <c r="H14" s="12">
        <v>0.13071625344352616</v>
      </c>
      <c r="I14" s="7">
        <v>2</v>
      </c>
      <c r="J14" s="20">
        <f>(H14*I14)</f>
        <v>0.26143250688705233</v>
      </c>
      <c r="K14" s="7">
        <v>1</v>
      </c>
      <c r="L14" s="22">
        <f t="shared" si="1"/>
        <v>2.5000000000000001E-2</v>
      </c>
      <c r="M14" s="20">
        <f t="shared" si="0"/>
        <v>2.5000000000000001E-2</v>
      </c>
    </row>
    <row r="15" spans="1:13" ht="45.75">
      <c r="A15" s="13" t="s">
        <v>18</v>
      </c>
      <c r="B15" s="7">
        <v>1</v>
      </c>
      <c r="C15" s="7">
        <v>1</v>
      </c>
      <c r="D15" s="7">
        <v>6</v>
      </c>
      <c r="E15" s="8" t="s">
        <v>19</v>
      </c>
      <c r="F15" s="8" t="s">
        <v>27</v>
      </c>
      <c r="G15" s="11">
        <v>0.48278999999999994</v>
      </c>
      <c r="H15" s="12">
        <v>0.10909090909090909</v>
      </c>
      <c r="I15" s="7">
        <v>2</v>
      </c>
      <c r="J15" s="20">
        <f>(H15*I15)</f>
        <v>0.21818181818181817</v>
      </c>
      <c r="K15" s="7">
        <v>1</v>
      </c>
      <c r="L15" s="22">
        <f t="shared" si="1"/>
        <v>2.5000000000000001E-2</v>
      </c>
      <c r="M15" s="20">
        <f t="shared" si="0"/>
        <v>2.5000000000000001E-2</v>
      </c>
    </row>
    <row r="16" spans="1:13" ht="45.75">
      <c r="A16" s="13" t="s">
        <v>18</v>
      </c>
      <c r="B16" s="7">
        <v>2</v>
      </c>
      <c r="C16" s="7">
        <v>1</v>
      </c>
      <c r="D16" s="7">
        <v>5</v>
      </c>
      <c r="E16" s="8" t="s">
        <v>19</v>
      </c>
      <c r="F16" s="8" t="s">
        <v>27</v>
      </c>
      <c r="G16" s="11">
        <v>0.34746250000000001</v>
      </c>
      <c r="H16" s="12">
        <v>0.1046831955922865</v>
      </c>
      <c r="I16" s="7">
        <v>2</v>
      </c>
      <c r="J16" s="20">
        <f>(H16*I16)</f>
        <v>0.20936639118457301</v>
      </c>
      <c r="K16" s="7">
        <v>1</v>
      </c>
      <c r="L16" s="22">
        <f t="shared" si="1"/>
        <v>0.05</v>
      </c>
      <c r="M16" s="20">
        <f t="shared" si="0"/>
        <v>0.05</v>
      </c>
    </row>
    <row r="17" spans="1:13" ht="45.75">
      <c r="A17" s="13" t="s">
        <v>18</v>
      </c>
      <c r="B17" s="7">
        <v>1</v>
      </c>
      <c r="C17" s="7">
        <v>1</v>
      </c>
      <c r="D17" s="7">
        <v>4</v>
      </c>
      <c r="E17" s="8" t="s">
        <v>19</v>
      </c>
      <c r="F17" s="8" t="s">
        <v>27</v>
      </c>
      <c r="G17" s="11">
        <v>0.41451666666666664</v>
      </c>
      <c r="H17" s="12">
        <v>9.366391184573003E-2</v>
      </c>
      <c r="I17" s="7">
        <v>2</v>
      </c>
      <c r="J17" s="20">
        <f>(H17*I17)</f>
        <v>0.18732782369146006</v>
      </c>
      <c r="K17" s="7">
        <v>1</v>
      </c>
      <c r="L17" s="22">
        <f t="shared" si="1"/>
        <v>2.5000000000000001E-2</v>
      </c>
      <c r="M17" s="20">
        <f t="shared" si="0"/>
        <v>2.5000000000000001E-2</v>
      </c>
    </row>
    <row r="18" spans="1:13" ht="45.75">
      <c r="A18" s="13" t="s">
        <v>18</v>
      </c>
      <c r="B18" s="7">
        <v>1</v>
      </c>
      <c r="C18" s="7">
        <v>1</v>
      </c>
      <c r="D18" s="7">
        <v>10</v>
      </c>
      <c r="E18" s="8" t="s">
        <v>19</v>
      </c>
      <c r="F18" s="8" t="s">
        <v>27</v>
      </c>
      <c r="G18" s="11">
        <v>0.33283249999999998</v>
      </c>
      <c r="H18" s="12">
        <v>7.5206611570247939E-2</v>
      </c>
      <c r="I18" s="7">
        <v>2</v>
      </c>
      <c r="J18" s="20">
        <f>(H18*I18)</f>
        <v>0.15041322314049588</v>
      </c>
      <c r="K18" s="7">
        <v>1</v>
      </c>
      <c r="L18" s="22">
        <f t="shared" si="1"/>
        <v>2.5000000000000001E-2</v>
      </c>
      <c r="M18" s="20">
        <f t="shared" si="0"/>
        <v>2.5000000000000001E-2</v>
      </c>
    </row>
    <row r="19" spans="1:13" ht="45.75">
      <c r="A19" s="13" t="s">
        <v>18</v>
      </c>
      <c r="B19" s="7">
        <v>2</v>
      </c>
      <c r="C19" s="7">
        <v>1</v>
      </c>
      <c r="D19" s="7">
        <v>4</v>
      </c>
      <c r="E19" s="8" t="s">
        <v>19</v>
      </c>
      <c r="F19" s="8" t="s">
        <v>27</v>
      </c>
      <c r="G19" s="11">
        <v>0.36574999999999996</v>
      </c>
      <c r="H19" s="12">
        <v>0.11019283746556474</v>
      </c>
      <c r="I19" s="7">
        <v>2</v>
      </c>
      <c r="J19" s="20">
        <f>(H19*I19)</f>
        <v>0.22038567493112948</v>
      </c>
      <c r="K19" s="7">
        <v>1</v>
      </c>
      <c r="L19" s="22">
        <f t="shared" si="1"/>
        <v>0.05</v>
      </c>
      <c r="M19" s="19">
        <f t="shared" si="0"/>
        <v>0.05</v>
      </c>
    </row>
    <row r="20" spans="1:13" ht="45.75">
      <c r="A20" s="13" t="s">
        <v>18</v>
      </c>
      <c r="B20" s="7">
        <v>2</v>
      </c>
      <c r="C20" s="7">
        <v>1</v>
      </c>
      <c r="D20" s="7">
        <v>7</v>
      </c>
      <c r="E20" s="8" t="s">
        <v>19</v>
      </c>
      <c r="F20" s="8" t="s">
        <v>27</v>
      </c>
      <c r="G20" s="11">
        <v>0.22615541666666666</v>
      </c>
      <c r="H20" s="12">
        <v>6.8135904499540864E-2</v>
      </c>
      <c r="I20" s="7">
        <v>2</v>
      </c>
      <c r="J20" s="20">
        <f>(H20*I20)</f>
        <v>0.13627180899908173</v>
      </c>
      <c r="K20" s="7">
        <v>1</v>
      </c>
      <c r="L20" s="22">
        <f t="shared" si="1"/>
        <v>0.05</v>
      </c>
      <c r="M20" s="19">
        <f t="shared" si="0"/>
        <v>0.05</v>
      </c>
    </row>
    <row r="21" spans="1:13" ht="45.75">
      <c r="A21" s="13" t="s">
        <v>18</v>
      </c>
      <c r="B21" s="7">
        <v>4</v>
      </c>
      <c r="C21" s="7">
        <v>1</v>
      </c>
      <c r="D21" s="7">
        <v>16</v>
      </c>
      <c r="E21" s="8" t="s">
        <v>19</v>
      </c>
      <c r="F21" s="8" t="s">
        <v>27</v>
      </c>
      <c r="G21" s="11">
        <v>0.19476187499999997</v>
      </c>
      <c r="H21" s="12">
        <v>7.3347107438016534E-2</v>
      </c>
      <c r="I21" s="7">
        <v>2</v>
      </c>
      <c r="J21" s="20">
        <f>(H21*I21)</f>
        <v>0.14669421487603307</v>
      </c>
      <c r="K21" s="7">
        <v>1</v>
      </c>
      <c r="L21" s="22">
        <f t="shared" si="1"/>
        <v>0.1</v>
      </c>
      <c r="M21" s="19">
        <f t="shared" si="0"/>
        <v>0.1</v>
      </c>
    </row>
    <row r="22" spans="1:13" ht="45.75">
      <c r="A22" s="13" t="s">
        <v>18</v>
      </c>
      <c r="B22" s="7">
        <v>1</v>
      </c>
      <c r="C22" s="7">
        <v>1</v>
      </c>
      <c r="D22" s="7">
        <v>16</v>
      </c>
      <c r="E22" s="8" t="s">
        <v>19</v>
      </c>
      <c r="F22" s="8" t="s">
        <v>27</v>
      </c>
      <c r="G22" s="11">
        <v>9.5094999999999999E-2</v>
      </c>
      <c r="H22" s="12">
        <v>2.1487603305785124E-2</v>
      </c>
      <c r="I22" s="7">
        <v>2</v>
      </c>
      <c r="J22" s="20">
        <f>(H22*I22)</f>
        <v>4.2975206611570248E-2</v>
      </c>
      <c r="K22" s="7">
        <v>1</v>
      </c>
      <c r="L22" s="22">
        <f t="shared" si="1"/>
        <v>2.5000000000000001E-2</v>
      </c>
      <c r="M22" s="20">
        <f t="shared" si="0"/>
        <v>2.5000000000000001E-2</v>
      </c>
    </row>
    <row r="23" spans="1:13" ht="45.75">
      <c r="A23" s="13" t="s">
        <v>18</v>
      </c>
      <c r="B23" s="7">
        <v>2</v>
      </c>
      <c r="C23" s="7">
        <v>1</v>
      </c>
      <c r="D23" s="7">
        <v>2</v>
      </c>
      <c r="E23" s="8" t="s">
        <v>19</v>
      </c>
      <c r="F23" s="8" t="s">
        <v>27</v>
      </c>
      <c r="G23" s="11">
        <v>0.15270062499999998</v>
      </c>
      <c r="H23" s="12">
        <v>4.6005509641873277E-2</v>
      </c>
      <c r="I23" s="7">
        <v>2</v>
      </c>
      <c r="J23" s="20">
        <f>(H23*I23)</f>
        <v>9.2011019283746553E-2</v>
      </c>
      <c r="K23" s="7">
        <v>1</v>
      </c>
      <c r="L23" s="22">
        <f t="shared" si="1"/>
        <v>0.05</v>
      </c>
      <c r="M23" s="20">
        <f t="shared" si="0"/>
        <v>0.05</v>
      </c>
    </row>
    <row r="24" spans="1:13" ht="45.75">
      <c r="A24" s="13" t="s">
        <v>18</v>
      </c>
      <c r="B24" s="7">
        <v>1</v>
      </c>
      <c r="C24" s="7">
        <v>1</v>
      </c>
      <c r="D24" s="7">
        <v>15</v>
      </c>
      <c r="E24" s="8" t="s">
        <v>19</v>
      </c>
      <c r="F24" s="8" t="s">
        <v>27</v>
      </c>
      <c r="G24" s="11">
        <v>0.20664875000000002</v>
      </c>
      <c r="H24" s="12">
        <v>4.6694214876033056E-2</v>
      </c>
      <c r="I24" s="7">
        <v>2</v>
      </c>
      <c r="J24" s="20">
        <f>(H24*I24)</f>
        <v>9.3388429752066113E-2</v>
      </c>
      <c r="K24" s="7">
        <v>1</v>
      </c>
      <c r="L24" s="22">
        <f t="shared" si="1"/>
        <v>2.5000000000000001E-2</v>
      </c>
      <c r="M24" s="20">
        <f t="shared" si="0"/>
        <v>2.5000000000000001E-2</v>
      </c>
    </row>
    <row r="25" spans="1:13" ht="45.75">
      <c r="A25" s="13" t="s">
        <v>18</v>
      </c>
      <c r="B25" s="7">
        <v>1</v>
      </c>
      <c r="C25" s="7">
        <v>1</v>
      </c>
      <c r="D25" s="7">
        <v>12</v>
      </c>
      <c r="E25" s="8" t="s">
        <v>19</v>
      </c>
      <c r="F25" s="8" t="s">
        <v>27</v>
      </c>
      <c r="G25" s="11">
        <v>0.16611145833333335</v>
      </c>
      <c r="H25" s="12">
        <v>3.7534435261707987E-2</v>
      </c>
      <c r="I25" s="7">
        <v>2</v>
      </c>
      <c r="J25" s="20">
        <f>(H25*I25)</f>
        <v>7.5068870523415973E-2</v>
      </c>
      <c r="K25" s="7">
        <v>1</v>
      </c>
      <c r="L25" s="22">
        <f t="shared" si="1"/>
        <v>2.5000000000000001E-2</v>
      </c>
      <c r="M25" s="20">
        <f t="shared" si="0"/>
        <v>2.5000000000000001E-2</v>
      </c>
    </row>
    <row r="26" spans="1:13" ht="45.75">
      <c r="A26" s="13" t="s">
        <v>18</v>
      </c>
      <c r="B26" s="7">
        <v>1</v>
      </c>
      <c r="C26" s="7">
        <v>1</v>
      </c>
      <c r="D26" s="7">
        <v>14</v>
      </c>
      <c r="E26" s="8" t="s">
        <v>19</v>
      </c>
      <c r="F26" s="8" t="s">
        <v>27</v>
      </c>
      <c r="G26" s="11">
        <v>0.18165583333333335</v>
      </c>
      <c r="H26" s="12">
        <v>4.1046831955922868E-2</v>
      </c>
      <c r="I26" s="7">
        <v>2</v>
      </c>
      <c r="J26" s="20">
        <f>(H26*I26)</f>
        <v>8.2093663911845735E-2</v>
      </c>
      <c r="K26" s="7">
        <v>1</v>
      </c>
      <c r="L26" s="22">
        <f t="shared" si="1"/>
        <v>2.5000000000000001E-2</v>
      </c>
      <c r="M26" s="20">
        <f t="shared" si="0"/>
        <v>2.5000000000000001E-2</v>
      </c>
    </row>
    <row r="27" spans="1:13" ht="45.75">
      <c r="A27" s="13" t="s">
        <v>18</v>
      </c>
      <c r="B27" s="7">
        <v>1</v>
      </c>
      <c r="C27" s="7">
        <v>1</v>
      </c>
      <c r="D27" s="7">
        <v>13</v>
      </c>
      <c r="E27" s="8" t="s">
        <v>19</v>
      </c>
      <c r="F27" s="8" t="s">
        <v>27</v>
      </c>
      <c r="G27" s="11">
        <v>4.1146874999999999E-2</v>
      </c>
      <c r="H27" s="12">
        <v>9.2975206611570251E-3</v>
      </c>
      <c r="I27" s="7">
        <v>2</v>
      </c>
      <c r="J27" s="20">
        <f>(H27*I27)</f>
        <v>1.859504132231405E-2</v>
      </c>
      <c r="K27" s="7">
        <v>1</v>
      </c>
      <c r="L27" s="22">
        <f t="shared" si="1"/>
        <v>2.5000000000000001E-2</v>
      </c>
      <c r="M27" s="20">
        <f t="shared" si="0"/>
        <v>2.5000000000000001E-2</v>
      </c>
    </row>
    <row r="28" spans="1:13" ht="45.75">
      <c r="A28" s="13" t="s">
        <v>18</v>
      </c>
      <c r="B28" s="7">
        <v>2</v>
      </c>
      <c r="C28" s="7">
        <v>1</v>
      </c>
      <c r="D28" s="7">
        <v>12</v>
      </c>
      <c r="E28" s="8" t="s">
        <v>19</v>
      </c>
      <c r="F28" s="8" t="s">
        <v>27</v>
      </c>
      <c r="G28" s="11">
        <v>0.16946416666666667</v>
      </c>
      <c r="H28" s="12">
        <v>5.1056014692378332E-2</v>
      </c>
      <c r="I28" s="7">
        <v>2</v>
      </c>
      <c r="J28" s="20">
        <f>(H28*I28)</f>
        <v>0.10211202938475666</v>
      </c>
      <c r="K28" s="7">
        <v>1</v>
      </c>
      <c r="L28" s="22">
        <f t="shared" si="1"/>
        <v>0.05</v>
      </c>
      <c r="M28" s="20">
        <f t="shared" si="0"/>
        <v>0.05</v>
      </c>
    </row>
    <row r="29" spans="1:13" ht="45.75">
      <c r="A29" s="13" t="s">
        <v>18</v>
      </c>
      <c r="B29" s="7">
        <v>3</v>
      </c>
      <c r="C29" s="7">
        <v>1</v>
      </c>
      <c r="D29" s="7">
        <v>3</v>
      </c>
      <c r="E29" s="8" t="s">
        <v>19</v>
      </c>
      <c r="F29" s="8" t="s">
        <v>27</v>
      </c>
      <c r="G29" s="11">
        <v>0.2310320833333333</v>
      </c>
      <c r="H29" s="12">
        <v>8.8746556473829188E-2</v>
      </c>
      <c r="I29" s="7">
        <v>2</v>
      </c>
      <c r="J29" s="20">
        <f>(H29*I29)</f>
        <v>0.17749311294765838</v>
      </c>
      <c r="K29" s="7">
        <v>1</v>
      </c>
      <c r="L29" s="22">
        <f t="shared" si="1"/>
        <v>7.5000000000000011E-2</v>
      </c>
      <c r="M29" s="20">
        <f t="shared" si="0"/>
        <v>7.5000000000000011E-2</v>
      </c>
    </row>
    <row r="30" spans="1:13" ht="45.75">
      <c r="A30" s="13" t="s">
        <v>18</v>
      </c>
      <c r="B30" s="7">
        <v>1</v>
      </c>
      <c r="C30" s="7">
        <v>1</v>
      </c>
      <c r="D30" s="7">
        <v>1</v>
      </c>
      <c r="E30" s="8" t="s">
        <v>19</v>
      </c>
      <c r="F30" s="8" t="s">
        <v>27</v>
      </c>
      <c r="G30" s="11">
        <v>0.15178624999999998</v>
      </c>
      <c r="H30" s="12">
        <v>3.4297520661157023E-2</v>
      </c>
      <c r="I30" s="7">
        <v>2</v>
      </c>
      <c r="J30" s="20">
        <f>(H30*I30)</f>
        <v>6.8595041322314046E-2</v>
      </c>
      <c r="K30" s="7">
        <v>1</v>
      </c>
      <c r="L30" s="22">
        <f t="shared" si="1"/>
        <v>2.5000000000000001E-2</v>
      </c>
      <c r="M30" s="20">
        <f t="shared" si="0"/>
        <v>2.5000000000000001E-2</v>
      </c>
    </row>
    <row r="31" spans="1:13" ht="45.75">
      <c r="A31" s="13" t="s">
        <v>18</v>
      </c>
      <c r="B31" s="7">
        <v>1</v>
      </c>
      <c r="C31" s="7">
        <v>1</v>
      </c>
      <c r="D31" s="7">
        <v>1</v>
      </c>
      <c r="E31" s="8" t="s">
        <v>19</v>
      </c>
      <c r="F31" s="8" t="s">
        <v>27</v>
      </c>
      <c r="G31" s="11">
        <v>0.11094416666666666</v>
      </c>
      <c r="H31" s="12">
        <v>2.5068870523415977E-2</v>
      </c>
      <c r="I31" s="7">
        <v>2</v>
      </c>
      <c r="J31" s="20">
        <f>(H31*I31)</f>
        <v>5.0137741046831955E-2</v>
      </c>
      <c r="K31" s="7">
        <v>1</v>
      </c>
      <c r="L31" s="22">
        <f t="shared" si="1"/>
        <v>2.5000000000000001E-2</v>
      </c>
      <c r="M31" s="20">
        <f t="shared" si="0"/>
        <v>2.5000000000000001E-2</v>
      </c>
    </row>
    <row r="32" spans="1:13" ht="45.75">
      <c r="A32" s="13" t="s">
        <v>18</v>
      </c>
      <c r="B32" s="7">
        <v>2</v>
      </c>
      <c r="C32" s="7">
        <v>1</v>
      </c>
      <c r="D32" s="7">
        <v>2</v>
      </c>
      <c r="E32" s="8" t="s">
        <v>19</v>
      </c>
      <c r="F32" s="8" t="s">
        <v>27</v>
      </c>
      <c r="G32" s="11">
        <v>0.11582083333333335</v>
      </c>
      <c r="H32" s="12">
        <v>3.489439853076217E-2</v>
      </c>
      <c r="I32" s="7">
        <v>2</v>
      </c>
      <c r="J32" s="20">
        <f>(H32*I32)</f>
        <v>6.9788797061524341E-2</v>
      </c>
      <c r="K32" s="7">
        <v>1</v>
      </c>
      <c r="L32" s="22">
        <f t="shared" si="1"/>
        <v>0.05</v>
      </c>
      <c r="M32" s="20">
        <f t="shared" si="0"/>
        <v>0.05</v>
      </c>
    </row>
    <row r="33" spans="1:13" ht="45.75">
      <c r="A33" s="13" t="s">
        <v>18</v>
      </c>
      <c r="B33" s="7">
        <v>2</v>
      </c>
      <c r="C33" s="7">
        <v>1</v>
      </c>
      <c r="D33" s="7">
        <v>2</v>
      </c>
      <c r="E33" s="8" t="s">
        <v>19</v>
      </c>
      <c r="F33" s="8" t="s">
        <v>27</v>
      </c>
      <c r="G33" s="11">
        <v>0.180131875</v>
      </c>
      <c r="H33" s="12">
        <v>5.4269972451790632E-2</v>
      </c>
      <c r="I33" s="7">
        <v>2</v>
      </c>
      <c r="J33" s="20">
        <f>(H33*I33)</f>
        <v>0.10853994490358126</v>
      </c>
      <c r="K33" s="7">
        <v>1</v>
      </c>
      <c r="L33" s="22">
        <f t="shared" si="1"/>
        <v>0.05</v>
      </c>
      <c r="M33" s="20">
        <f t="shared" si="0"/>
        <v>0.05</v>
      </c>
    </row>
    <row r="34" spans="1:13" ht="45.75">
      <c r="A34" s="13" t="s">
        <v>18</v>
      </c>
      <c r="B34" s="7">
        <v>1</v>
      </c>
      <c r="C34" s="7">
        <v>1</v>
      </c>
      <c r="D34" s="7">
        <v>4</v>
      </c>
      <c r="E34" s="8" t="s">
        <v>19</v>
      </c>
      <c r="F34" s="8" t="s">
        <v>27</v>
      </c>
      <c r="G34" s="11">
        <v>0.11582083333333335</v>
      </c>
      <c r="H34" s="12">
        <v>2.6170798898071626E-2</v>
      </c>
      <c r="I34" s="7">
        <v>2</v>
      </c>
      <c r="J34" s="20">
        <f>(H34*I34)</f>
        <v>5.2341597796143252E-2</v>
      </c>
      <c r="K34" s="7">
        <v>1</v>
      </c>
      <c r="L34" s="22">
        <f t="shared" si="1"/>
        <v>2.5000000000000001E-2</v>
      </c>
      <c r="M34" s="20">
        <f t="shared" si="0"/>
        <v>2.5000000000000001E-2</v>
      </c>
    </row>
    <row r="35" spans="1:13" ht="45.75">
      <c r="A35" s="13" t="s">
        <v>18</v>
      </c>
      <c r="B35" s="7">
        <v>3</v>
      </c>
      <c r="C35" s="7">
        <v>1</v>
      </c>
      <c r="D35" s="7">
        <v>6</v>
      </c>
      <c r="E35" s="8" t="s">
        <v>19</v>
      </c>
      <c r="F35" s="8" t="s">
        <v>27</v>
      </c>
      <c r="G35" s="11">
        <v>0.27461729166666665</v>
      </c>
      <c r="H35" s="12">
        <v>9.3078512396694221E-2</v>
      </c>
      <c r="I35" s="7">
        <v>2</v>
      </c>
      <c r="J35" s="20">
        <f>(H35*I35)</f>
        <v>0.18615702479338844</v>
      </c>
      <c r="K35" s="7">
        <v>1</v>
      </c>
      <c r="L35" s="22">
        <f t="shared" si="1"/>
        <v>7.5000000000000011E-2</v>
      </c>
      <c r="M35" s="20">
        <f t="shared" si="0"/>
        <v>7.5000000000000011E-2</v>
      </c>
    </row>
    <row r="36" spans="1:13" ht="45.75">
      <c r="A36" s="13" t="s">
        <v>18</v>
      </c>
      <c r="B36" s="7">
        <v>2</v>
      </c>
      <c r="C36" s="7">
        <v>1</v>
      </c>
      <c r="D36" s="7">
        <v>2</v>
      </c>
      <c r="E36" s="8" t="s">
        <v>19</v>
      </c>
      <c r="F36" s="8" t="s">
        <v>27</v>
      </c>
      <c r="G36" s="11">
        <v>0.2669975</v>
      </c>
      <c r="H36" s="12">
        <v>8.0440771349862258E-2</v>
      </c>
      <c r="I36" s="7">
        <v>2</v>
      </c>
      <c r="J36" s="20">
        <f>(H36*I36)</f>
        <v>0.16088154269972452</v>
      </c>
      <c r="K36" s="7">
        <v>1</v>
      </c>
      <c r="L36" s="22">
        <f t="shared" si="1"/>
        <v>0.05</v>
      </c>
      <c r="M36" s="20">
        <f t="shared" si="0"/>
        <v>0.05</v>
      </c>
    </row>
    <row r="37" spans="1:13" ht="45.75">
      <c r="A37" s="13" t="s">
        <v>18</v>
      </c>
      <c r="B37" s="7">
        <v>2</v>
      </c>
      <c r="C37" s="7">
        <v>1</v>
      </c>
      <c r="D37" s="7">
        <v>0</v>
      </c>
      <c r="E37" s="8" t="s">
        <v>19</v>
      </c>
      <c r="F37" s="8" t="s">
        <v>27</v>
      </c>
      <c r="G37" s="11">
        <v>0.17495041666666666</v>
      </c>
      <c r="H37" s="12">
        <v>5.2708907254361802E-2</v>
      </c>
      <c r="I37" s="7">
        <v>2</v>
      </c>
      <c r="J37" s="20">
        <f>(H37*I37)</f>
        <v>0.1054178145087236</v>
      </c>
      <c r="K37" s="7">
        <v>1</v>
      </c>
      <c r="L37" s="22">
        <f t="shared" si="1"/>
        <v>0.05</v>
      </c>
      <c r="M37" s="20">
        <f t="shared" si="0"/>
        <v>0.05</v>
      </c>
    </row>
    <row r="38" spans="1:13" ht="45.75">
      <c r="A38" s="13" t="s">
        <v>18</v>
      </c>
      <c r="B38" s="7">
        <v>1</v>
      </c>
      <c r="C38" s="7">
        <v>1</v>
      </c>
      <c r="D38" s="7">
        <v>0</v>
      </c>
      <c r="E38" s="8" t="s">
        <v>19</v>
      </c>
      <c r="F38" s="8" t="s">
        <v>27</v>
      </c>
      <c r="G38" s="11">
        <v>0.10484833333333334</v>
      </c>
      <c r="H38" s="12">
        <v>2.3691460055096418E-2</v>
      </c>
      <c r="I38" s="7">
        <v>2</v>
      </c>
      <c r="J38" s="20">
        <f>(H38*I38)</f>
        <v>4.7382920110192836E-2</v>
      </c>
      <c r="K38" s="7">
        <v>1</v>
      </c>
      <c r="L38" s="22">
        <f t="shared" si="1"/>
        <v>2.5000000000000001E-2</v>
      </c>
      <c r="M38" s="20">
        <f t="shared" si="0"/>
        <v>2.5000000000000001E-2</v>
      </c>
    </row>
    <row r="39" spans="1:13" ht="45.75">
      <c r="A39" s="13" t="s">
        <v>18</v>
      </c>
      <c r="B39" s="7">
        <v>7</v>
      </c>
      <c r="C39" s="7">
        <v>1</v>
      </c>
      <c r="D39" s="7">
        <v>0</v>
      </c>
      <c r="E39" s="8" t="s">
        <v>19</v>
      </c>
      <c r="F39" s="8" t="s">
        <v>27</v>
      </c>
      <c r="G39" s="11">
        <v>0.27248374999999997</v>
      </c>
      <c r="H39" s="12">
        <v>0.1046694214876033</v>
      </c>
      <c r="I39" s="7">
        <v>2</v>
      </c>
      <c r="J39" s="20">
        <f>(H39*I39)</f>
        <v>0.20933884297520661</v>
      </c>
      <c r="K39" s="7">
        <v>1</v>
      </c>
      <c r="L39" s="22">
        <f t="shared" si="1"/>
        <v>0.17500000000000002</v>
      </c>
      <c r="M39" s="20">
        <f t="shared" si="0"/>
        <v>0.17500000000000002</v>
      </c>
    </row>
    <row r="40" spans="1:13" ht="45.75">
      <c r="A40" s="13" t="s">
        <v>18</v>
      </c>
      <c r="B40" s="7">
        <v>1</v>
      </c>
      <c r="C40" s="7">
        <v>1</v>
      </c>
      <c r="D40" s="7">
        <v>5</v>
      </c>
      <c r="E40" s="8" t="s">
        <v>19</v>
      </c>
      <c r="F40" s="8" t="s">
        <v>27</v>
      </c>
      <c r="G40" s="11">
        <v>0.205734375</v>
      </c>
      <c r="H40" s="12">
        <v>4.6487603305785122E-2</v>
      </c>
      <c r="I40" s="7">
        <v>2</v>
      </c>
      <c r="J40" s="20">
        <f>(H40*I40)</f>
        <v>9.2975206611570244E-2</v>
      </c>
      <c r="K40" s="7">
        <v>1</v>
      </c>
      <c r="L40" s="22">
        <f t="shared" si="1"/>
        <v>2.5000000000000001E-2</v>
      </c>
      <c r="M40" s="20">
        <f t="shared" si="0"/>
        <v>2.5000000000000001E-2</v>
      </c>
    </row>
    <row r="41" spans="1:13" ht="45.75">
      <c r="A41" s="13" t="s">
        <v>18</v>
      </c>
      <c r="B41" s="7">
        <v>3</v>
      </c>
      <c r="C41" s="7">
        <v>1</v>
      </c>
      <c r="D41" s="7">
        <v>15</v>
      </c>
      <c r="E41" s="8" t="s">
        <v>19</v>
      </c>
      <c r="F41" s="8" t="s">
        <v>27</v>
      </c>
      <c r="G41" s="11">
        <v>0.33648999999999996</v>
      </c>
      <c r="H41" s="12">
        <v>0.12925619834710744</v>
      </c>
      <c r="I41" s="7">
        <v>2</v>
      </c>
      <c r="J41" s="20">
        <f>(H41*I41)</f>
        <v>0.25851239669421489</v>
      </c>
      <c r="K41" s="7">
        <v>1</v>
      </c>
      <c r="L41" s="22">
        <f t="shared" si="1"/>
        <v>7.5000000000000011E-2</v>
      </c>
      <c r="M41" s="20">
        <f t="shared" si="0"/>
        <v>7.5000000000000011E-2</v>
      </c>
    </row>
    <row r="42" spans="1:13" ht="45.75">
      <c r="A42" s="13" t="s">
        <v>18</v>
      </c>
      <c r="B42" s="7">
        <v>3</v>
      </c>
      <c r="C42" s="7">
        <v>1</v>
      </c>
      <c r="D42" s="7">
        <v>6</v>
      </c>
      <c r="E42" s="8" t="s">
        <v>19</v>
      </c>
      <c r="F42" s="8" t="s">
        <v>27</v>
      </c>
      <c r="G42" s="11">
        <v>0.10820104166666665</v>
      </c>
      <c r="H42" s="12">
        <v>4.1563360881542694E-2</v>
      </c>
      <c r="I42" s="7">
        <v>2</v>
      </c>
      <c r="J42" s="20">
        <f>(H42*I42)</f>
        <v>8.3126721763085387E-2</v>
      </c>
      <c r="K42" s="7">
        <v>1</v>
      </c>
      <c r="L42" s="22">
        <f t="shared" si="1"/>
        <v>7.5000000000000011E-2</v>
      </c>
      <c r="M42" s="20">
        <f t="shared" si="0"/>
        <v>7.5000000000000011E-2</v>
      </c>
    </row>
    <row r="43" spans="1:13" ht="45.75">
      <c r="A43" s="13" t="s">
        <v>18</v>
      </c>
      <c r="B43" s="7">
        <v>3</v>
      </c>
      <c r="C43" s="7">
        <v>1</v>
      </c>
      <c r="D43" s="7">
        <v>1</v>
      </c>
      <c r="E43" s="8" t="s">
        <v>19</v>
      </c>
      <c r="F43" s="8" t="s">
        <v>27</v>
      </c>
      <c r="G43" s="11">
        <v>0.20451520833333331</v>
      </c>
      <c r="H43" s="12">
        <v>7.8560606060606053E-2</v>
      </c>
      <c r="I43" s="7">
        <v>2</v>
      </c>
      <c r="J43" s="20">
        <f>(H43*I43)</f>
        <v>0.15712121212121211</v>
      </c>
      <c r="K43" s="7">
        <v>1</v>
      </c>
      <c r="L43" s="22">
        <f t="shared" si="1"/>
        <v>7.5000000000000011E-2</v>
      </c>
      <c r="M43" s="20">
        <f t="shared" si="0"/>
        <v>7.5000000000000011E-2</v>
      </c>
    </row>
    <row r="44" spans="1:13" ht="45.75">
      <c r="A44" s="13" t="s">
        <v>18</v>
      </c>
      <c r="B44" s="7">
        <v>1</v>
      </c>
      <c r="C44" s="7">
        <v>1</v>
      </c>
      <c r="D44" s="7">
        <v>1</v>
      </c>
      <c r="E44" s="8" t="s">
        <v>19</v>
      </c>
      <c r="F44" s="8" t="s">
        <v>27</v>
      </c>
      <c r="G44" s="11">
        <v>0.13959458333333333</v>
      </c>
      <c r="H44" s="12">
        <v>3.1542699724517904E-2</v>
      </c>
      <c r="I44" s="7">
        <v>2</v>
      </c>
      <c r="J44" s="20">
        <f>(H44*I44)</f>
        <v>6.3085399449035809E-2</v>
      </c>
      <c r="K44" s="7">
        <v>1</v>
      </c>
      <c r="L44" s="22">
        <f t="shared" si="1"/>
        <v>2.5000000000000001E-2</v>
      </c>
      <c r="M44" s="20">
        <f t="shared" si="0"/>
        <v>2.5000000000000001E-2</v>
      </c>
    </row>
    <row r="45" spans="1:13" ht="45.75">
      <c r="A45" s="13" t="s">
        <v>18</v>
      </c>
      <c r="B45" s="7">
        <v>1</v>
      </c>
      <c r="C45" s="7">
        <v>1</v>
      </c>
      <c r="D45" s="7">
        <v>4</v>
      </c>
      <c r="E45" s="8" t="s">
        <v>19</v>
      </c>
      <c r="F45" s="8" t="s">
        <v>27</v>
      </c>
      <c r="G45" s="11">
        <v>3.4136666666666669E-2</v>
      </c>
      <c r="H45" s="12">
        <v>7.7134986225895321E-3</v>
      </c>
      <c r="I45" s="7">
        <v>2</v>
      </c>
      <c r="J45" s="20">
        <f>(H45*I45)</f>
        <v>1.5426997245179064E-2</v>
      </c>
      <c r="K45" s="7">
        <v>1</v>
      </c>
      <c r="L45" s="22">
        <f t="shared" si="1"/>
        <v>2.5000000000000001E-2</v>
      </c>
      <c r="M45" s="20">
        <f t="shared" si="0"/>
        <v>2.5000000000000001E-2</v>
      </c>
    </row>
    <row r="46" spans="1:13" ht="45.75">
      <c r="A46" s="13" t="s">
        <v>18</v>
      </c>
      <c r="B46" s="7">
        <v>1</v>
      </c>
      <c r="C46" s="7">
        <v>1</v>
      </c>
      <c r="D46" s="7">
        <v>5</v>
      </c>
      <c r="E46" s="8" t="s">
        <v>19</v>
      </c>
      <c r="F46" s="8" t="s">
        <v>27</v>
      </c>
      <c r="G46" s="11">
        <v>5.1814583333333331E-2</v>
      </c>
      <c r="H46" s="12">
        <v>1.1707988980716254E-2</v>
      </c>
      <c r="I46" s="7">
        <v>2</v>
      </c>
      <c r="J46" s="20">
        <f>(H46*I46)</f>
        <v>2.3415977961432508E-2</v>
      </c>
      <c r="K46" s="7">
        <v>1</v>
      </c>
      <c r="L46" s="22">
        <f t="shared" si="1"/>
        <v>2.5000000000000001E-2</v>
      </c>
      <c r="M46" s="20">
        <f t="shared" si="0"/>
        <v>2.5000000000000001E-2</v>
      </c>
    </row>
    <row r="47" spans="1:13" ht="45.75">
      <c r="A47" s="13" t="s">
        <v>18</v>
      </c>
      <c r="B47" s="7">
        <v>1</v>
      </c>
      <c r="C47" s="7">
        <v>1</v>
      </c>
      <c r="D47" s="7">
        <v>5</v>
      </c>
      <c r="E47" s="8" t="s">
        <v>19</v>
      </c>
      <c r="F47" s="8" t="s">
        <v>27</v>
      </c>
      <c r="G47" s="11">
        <v>0.15087187499999999</v>
      </c>
      <c r="H47" s="12">
        <v>3.4090909090909088E-2</v>
      </c>
      <c r="I47" s="7">
        <v>2</v>
      </c>
      <c r="J47" s="20">
        <f>(H47*I47)</f>
        <v>6.8181818181818177E-2</v>
      </c>
      <c r="K47" s="7">
        <v>1</v>
      </c>
      <c r="L47" s="22">
        <f t="shared" si="1"/>
        <v>2.5000000000000001E-2</v>
      </c>
      <c r="M47" s="20">
        <f t="shared" si="0"/>
        <v>2.5000000000000001E-2</v>
      </c>
    </row>
    <row r="48" spans="1:13" ht="45.75">
      <c r="A48" s="13" t="s">
        <v>18</v>
      </c>
      <c r="B48" s="7">
        <v>1</v>
      </c>
      <c r="C48" s="7">
        <v>1</v>
      </c>
      <c r="D48" s="7">
        <v>5</v>
      </c>
      <c r="E48" s="8" t="s">
        <v>19</v>
      </c>
      <c r="F48" s="8" t="s">
        <v>27</v>
      </c>
      <c r="G48" s="11">
        <v>8.5036874999999998E-2</v>
      </c>
      <c r="H48" s="12">
        <v>1.921487603305785E-2</v>
      </c>
      <c r="I48" s="7">
        <v>2</v>
      </c>
      <c r="J48" s="20">
        <f>(H48*I48)</f>
        <v>3.8429752066115701E-2</v>
      </c>
      <c r="K48" s="7">
        <v>1</v>
      </c>
      <c r="L48" s="22">
        <f t="shared" si="1"/>
        <v>2.5000000000000001E-2</v>
      </c>
      <c r="M48" s="20">
        <f t="shared" si="0"/>
        <v>2.5000000000000001E-2</v>
      </c>
    </row>
    <row r="49" spans="1:14" ht="45.75">
      <c r="A49" s="13" t="s">
        <v>18</v>
      </c>
      <c r="B49" s="7">
        <v>1</v>
      </c>
      <c r="C49" s="7">
        <v>1</v>
      </c>
      <c r="D49" s="7">
        <v>7</v>
      </c>
      <c r="E49" s="8" t="s">
        <v>19</v>
      </c>
      <c r="F49" s="8" t="s">
        <v>27</v>
      </c>
      <c r="G49" s="11">
        <v>6.857812499999999E-2</v>
      </c>
      <c r="H49" s="12">
        <v>1.5495867768595042E-2</v>
      </c>
      <c r="I49" s="7">
        <v>2</v>
      </c>
      <c r="J49" s="20">
        <f>(H49*I49)</f>
        <v>3.0991735537190084E-2</v>
      </c>
      <c r="K49" s="7">
        <v>1</v>
      </c>
      <c r="L49" s="22">
        <f t="shared" si="1"/>
        <v>2.5000000000000001E-2</v>
      </c>
      <c r="M49" s="20">
        <f t="shared" si="0"/>
        <v>2.5000000000000001E-2</v>
      </c>
    </row>
    <row r="50" spans="1:14" ht="45.75">
      <c r="A50" s="13" t="s">
        <v>18</v>
      </c>
      <c r="B50" s="7">
        <v>2</v>
      </c>
      <c r="C50" s="7">
        <v>1</v>
      </c>
      <c r="D50" s="7">
        <v>1</v>
      </c>
      <c r="E50" s="8" t="s">
        <v>19</v>
      </c>
      <c r="F50" s="8" t="s">
        <v>27</v>
      </c>
      <c r="G50" s="11">
        <v>0.10119083333333334</v>
      </c>
      <c r="H50" s="12">
        <v>3.0486685032139579E-2</v>
      </c>
      <c r="I50" s="7">
        <v>2</v>
      </c>
      <c r="J50" s="20">
        <f>(H50*I50)</f>
        <v>6.0973370064279157E-2</v>
      </c>
      <c r="K50" s="7">
        <v>1</v>
      </c>
      <c r="L50" s="22">
        <f t="shared" si="1"/>
        <v>0.05</v>
      </c>
      <c r="M50" s="20">
        <f t="shared" si="0"/>
        <v>0.05</v>
      </c>
    </row>
    <row r="51" spans="1:14" ht="45.75">
      <c r="A51" s="13" t="s">
        <v>18</v>
      </c>
      <c r="B51" s="7">
        <v>3</v>
      </c>
      <c r="C51" s="7">
        <v>1</v>
      </c>
      <c r="D51" s="7">
        <v>7</v>
      </c>
      <c r="E51" s="8" t="s">
        <v>19</v>
      </c>
      <c r="F51" s="8" t="s">
        <v>27</v>
      </c>
      <c r="G51" s="11">
        <v>7.8636250000000005E-2</v>
      </c>
      <c r="H51" s="12">
        <v>2.9614325068870524E-2</v>
      </c>
      <c r="I51" s="7">
        <v>2</v>
      </c>
      <c r="J51" s="20">
        <f>(H51*I51)</f>
        <v>5.9228650137741048E-2</v>
      </c>
      <c r="K51" s="7">
        <v>1</v>
      </c>
      <c r="L51" s="22">
        <f t="shared" si="1"/>
        <v>7.5000000000000011E-2</v>
      </c>
      <c r="M51" s="20">
        <f t="shared" si="0"/>
        <v>7.5000000000000011E-2</v>
      </c>
    </row>
    <row r="52" spans="1:14" ht="45.75">
      <c r="A52" s="13" t="s">
        <v>18</v>
      </c>
      <c r="B52" s="7">
        <v>1</v>
      </c>
      <c r="C52" s="7">
        <v>1</v>
      </c>
      <c r="D52" s="7">
        <v>4</v>
      </c>
      <c r="E52" s="8" t="s">
        <v>19</v>
      </c>
      <c r="F52" s="8" t="s">
        <v>27</v>
      </c>
      <c r="G52" s="11">
        <v>8.8694375000000006E-2</v>
      </c>
      <c r="H52" s="12">
        <v>3.3402203856749309E-2</v>
      </c>
      <c r="I52" s="7">
        <v>2</v>
      </c>
      <c r="J52" s="20">
        <f>(H52*I52)</f>
        <v>6.6804407713498618E-2</v>
      </c>
      <c r="K52" s="7">
        <v>1</v>
      </c>
      <c r="L52" s="22">
        <f t="shared" si="1"/>
        <v>2.5000000000000001E-2</v>
      </c>
      <c r="M52" s="20">
        <f t="shared" si="0"/>
        <v>2.5000000000000001E-2</v>
      </c>
      <c r="N52" t="s">
        <v>20</v>
      </c>
    </row>
    <row r="53" spans="1:14" ht="45.75">
      <c r="A53" s="13" t="s">
        <v>18</v>
      </c>
      <c r="B53" s="7">
        <v>1</v>
      </c>
      <c r="C53" s="7">
        <v>1</v>
      </c>
      <c r="D53" s="7">
        <v>3</v>
      </c>
      <c r="E53" s="8" t="s">
        <v>19</v>
      </c>
      <c r="F53" s="8" t="s">
        <v>27</v>
      </c>
      <c r="G53" s="11">
        <v>2.377375E-2</v>
      </c>
      <c r="H53" s="12">
        <v>8.9531680440771352E-3</v>
      </c>
      <c r="I53" s="7">
        <v>2</v>
      </c>
      <c r="J53" s="20">
        <f>(H53*I53)</f>
        <v>1.790633608815427E-2</v>
      </c>
      <c r="K53" s="7">
        <v>1</v>
      </c>
      <c r="L53" s="22">
        <f t="shared" si="1"/>
        <v>2.5000000000000001E-2</v>
      </c>
      <c r="M53" s="20">
        <f t="shared" si="0"/>
        <v>2.5000000000000001E-2</v>
      </c>
    </row>
    <row r="54" spans="1:14" ht="45.75">
      <c r="A54" s="13" t="s">
        <v>18</v>
      </c>
      <c r="B54" s="7">
        <v>3</v>
      </c>
      <c r="C54" s="7">
        <v>1</v>
      </c>
      <c r="D54" s="7">
        <v>2</v>
      </c>
      <c r="E54" s="8" t="s">
        <v>19</v>
      </c>
      <c r="F54" s="8" t="s">
        <v>27</v>
      </c>
      <c r="G54" s="11">
        <v>0.30387729166666666</v>
      </c>
      <c r="H54" s="12">
        <v>0.11443985307621671</v>
      </c>
      <c r="I54" s="7">
        <v>2</v>
      </c>
      <c r="J54" s="20">
        <f>(H54*I54)</f>
        <v>0.22887970615243342</v>
      </c>
      <c r="K54" s="7">
        <v>1</v>
      </c>
      <c r="L54" s="22">
        <f t="shared" si="1"/>
        <v>7.5000000000000011E-2</v>
      </c>
      <c r="M54" s="20">
        <f t="shared" si="0"/>
        <v>7.5000000000000011E-2</v>
      </c>
    </row>
    <row r="55" spans="1:14" ht="45.75">
      <c r="A55" s="13" t="s">
        <v>18</v>
      </c>
      <c r="B55" s="7">
        <v>1</v>
      </c>
      <c r="C55" s="7">
        <v>1</v>
      </c>
      <c r="D55" s="7">
        <v>4</v>
      </c>
      <c r="E55" s="8" t="s">
        <v>19</v>
      </c>
      <c r="F55" s="8" t="s">
        <v>27</v>
      </c>
      <c r="G55" s="11">
        <v>1.9201875E-2</v>
      </c>
      <c r="H55" s="12">
        <v>4.3388429752066115E-3</v>
      </c>
      <c r="I55" s="7">
        <v>2</v>
      </c>
      <c r="J55" s="20">
        <f>(H55*I55)</f>
        <v>8.677685950413223E-3</v>
      </c>
      <c r="K55" s="7">
        <v>1</v>
      </c>
      <c r="L55" s="22">
        <f t="shared" si="1"/>
        <v>2.5000000000000001E-2</v>
      </c>
      <c r="M55" s="20">
        <f t="shared" si="0"/>
        <v>2.5000000000000001E-2</v>
      </c>
    </row>
    <row r="56" spans="1:14" ht="45.75">
      <c r="A56" s="13" t="s">
        <v>18</v>
      </c>
      <c r="B56" s="7">
        <v>1</v>
      </c>
      <c r="C56" s="7">
        <v>1</v>
      </c>
      <c r="D56" s="7">
        <v>2</v>
      </c>
      <c r="E56" s="8" t="s">
        <v>19</v>
      </c>
      <c r="F56" s="8" t="s">
        <v>27</v>
      </c>
      <c r="G56" s="11">
        <v>3.2003125E-2</v>
      </c>
      <c r="H56" s="12">
        <v>7.2314049586776862E-3</v>
      </c>
      <c r="I56" s="7">
        <v>2</v>
      </c>
      <c r="J56" s="20">
        <f>(H56*I56)</f>
        <v>1.4462809917355372E-2</v>
      </c>
      <c r="K56" s="7">
        <v>1</v>
      </c>
      <c r="L56" s="22">
        <f t="shared" si="1"/>
        <v>2.5000000000000001E-2</v>
      </c>
      <c r="M56" s="20">
        <f t="shared" si="0"/>
        <v>2.5000000000000001E-2</v>
      </c>
    </row>
    <row r="57" spans="1:14" ht="21" customHeight="1">
      <c r="A57" s="10" t="s">
        <v>21</v>
      </c>
      <c r="B57" s="15"/>
      <c r="C57" s="15"/>
      <c r="D57" s="15"/>
      <c r="E57" s="15"/>
      <c r="F57" s="15"/>
      <c r="G57" s="16">
        <f>SUM(G2:G56)</f>
        <v>148.70486720833324</v>
      </c>
      <c r="H57" s="16">
        <f>SUM(H2:H56)</f>
        <v>15234.541659779608</v>
      </c>
      <c r="I57" s="16">
        <f>SUM(I2:I56)</f>
        <v>124</v>
      </c>
      <c r="J57" s="16">
        <f>SUM(J2:J56)</f>
        <v>121848.99593663911</v>
      </c>
      <c r="K57" s="16">
        <f>SUM(K2:K56)</f>
        <v>59</v>
      </c>
      <c r="L57" s="16">
        <f>SUM(L2:L56)</f>
        <v>51.347999999999956</v>
      </c>
      <c r="M57" s="16">
        <f t="shared" ref="M57" si="2">SUM(M2:M56)</f>
        <v>269.30799999999942</v>
      </c>
      <c r="N57" s="16">
        <f>(J57-M57)</f>
        <v>121579.68793663911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Colville Confederated Tribes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2009-04-25T19:00:31Z</dcterms:created>
  <dcterms:modified xsi:type="dcterms:W3CDTF">2009-04-27T00:02:04Z</dcterms:modified>
</cp:coreProperties>
</file>