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15" windowWidth="8400" windowHeight="44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<sst xmlns="http://schemas.openxmlformats.org/spreadsheetml/2006/main" count="156" uniqueCount="69">
  <si>
    <t>NAME</t>
  </si>
  <si>
    <t xml:space="preserve">TAX LOT </t>
  </si>
  <si>
    <t>MAP</t>
  </si>
  <si>
    <t>PRIORITY</t>
  </si>
  <si>
    <t>ACRES</t>
  </si>
  <si>
    <t>#</t>
  </si>
  <si>
    <t>BRANCH</t>
  </si>
  <si>
    <t>WEIR</t>
  </si>
  <si>
    <t>ACCUM</t>
  </si>
  <si>
    <t>GPM total</t>
  </si>
  <si>
    <t>CFS</t>
  </si>
  <si>
    <t>TOM BRUMBACH</t>
  </si>
  <si>
    <t>36D</t>
  </si>
  <si>
    <t>E</t>
  </si>
  <si>
    <t>DONNA SLAYER</t>
  </si>
  <si>
    <t>JACK HARSHFIELD</t>
  </si>
  <si>
    <t>NICK LEFORE</t>
  </si>
  <si>
    <t>36A</t>
  </si>
  <si>
    <t>13238&amp;13297</t>
  </si>
  <si>
    <t>JOHN BIER</t>
  </si>
  <si>
    <t>PAT BIER</t>
  </si>
  <si>
    <t>300&amp;400</t>
  </si>
  <si>
    <t>CHARLES WEBB</t>
  </si>
  <si>
    <t>HERB WING</t>
  </si>
  <si>
    <t>CHUCK ROBERTSON</t>
  </si>
  <si>
    <t>CHARLES MCGUIRE</t>
  </si>
  <si>
    <t>1901&amp;1900</t>
  </si>
  <si>
    <t>KEA WARNOCK</t>
  </si>
  <si>
    <t>DOYLE NARRY</t>
  </si>
  <si>
    <t>12764&amp;12766</t>
  </si>
  <si>
    <t>LAVERNE GERKING</t>
  </si>
  <si>
    <t>DAVID HANSEN</t>
  </si>
  <si>
    <t>HAROLD STILLER</t>
  </si>
  <si>
    <t>DAN WALSH</t>
  </si>
  <si>
    <t>BOB BURLINGAME</t>
  </si>
  <si>
    <t>JOHN TURBYNE</t>
  </si>
  <si>
    <t>TOTALS</t>
  </si>
  <si>
    <t>MIKE BRUMBACH</t>
  </si>
  <si>
    <t>36C</t>
  </si>
  <si>
    <t>W</t>
  </si>
  <si>
    <t>C&amp;M MACHINE</t>
  </si>
  <si>
    <t>JACK MASON</t>
  </si>
  <si>
    <t>AUDREY KING</t>
  </si>
  <si>
    <t>JOSEPH STRASSER</t>
  </si>
  <si>
    <t>SCOTT CAMBELL</t>
  </si>
  <si>
    <t>EDWIN ARNOLDT</t>
  </si>
  <si>
    <t>BARRY WEIS</t>
  </si>
  <si>
    <t>36B</t>
  </si>
  <si>
    <t>TOM GREEN</t>
  </si>
  <si>
    <t>1400&amp;1800</t>
  </si>
  <si>
    <t>36A&amp;B</t>
  </si>
  <si>
    <t>ROGER WEILER</t>
  </si>
  <si>
    <t>SCHOOL DIST</t>
  </si>
  <si>
    <t>MINEARD STOLTZ</t>
  </si>
  <si>
    <t>MARCEL STOLTZ</t>
  </si>
  <si>
    <t>READY MIX</t>
  </si>
  <si>
    <t>CHARLES ROBERTSON</t>
  </si>
  <si>
    <t>25D</t>
  </si>
  <si>
    <t>TOM PIEFER</t>
  </si>
  <si>
    <t>TIM RAHN</t>
  </si>
  <si>
    <t>TRACEY LARSON</t>
  </si>
  <si>
    <t>12529&amp;12824&amp;12647</t>
  </si>
  <si>
    <t>JERRY LARSON</t>
  </si>
  <si>
    <t>TOTAL</t>
  </si>
  <si>
    <t>SAM LEFORE</t>
  </si>
  <si>
    <t>M</t>
  </si>
  <si>
    <t>12911&amp;55598</t>
  </si>
  <si>
    <t>GRAND TOTAL</t>
  </si>
  <si>
    <t>GPM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</si>
</sst>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7">
      <selection activeCell="A28" sqref="A28:IV28"/>
    </sheetView>
  </sheetViews>
  <sheetFormatPr defaultColWidth="9.140625" defaultRowHeight="12.75"/>
  <cols>
    <col min="1" max="1" width="18.28125" style="0" customWidth="1"/>
    <col min="2" max="2" width="8.8515625" style="0" customWidth="1"/>
    <col min="3" max="4" width="8.7109375" style="0" customWidth="1"/>
    <col min="5" max="6" width="7.140625" style="0" customWidth="1"/>
    <col min="7" max="7" width="8.00390625" style="0" customWidth="1"/>
    <col min="8" max="8" width="5.42187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 t="s">
        <v>11</v>
      </c>
      <c r="B2">
        <v>1000</v>
      </c>
      <c r="C2" t="s">
        <v>12</v>
      </c>
      <c r="D2">
        <v>1901</v>
      </c>
      <c r="E2">
        <v>2.61</v>
      </c>
      <c r="F2">
        <v>12906</v>
      </c>
      <c r="G2" t="s">
        <v>13</v>
      </c>
      <c r="H2">
        <v>11</v>
      </c>
      <c r="I2">
        <v>2.61</v>
      </c>
      <c r="J2">
        <f>PRODUCT(I2,16.8)</f>
        <v>43.848</v>
      </c>
      <c r="K2">
        <f>J2/448</f>
        <v>0.097875</v>
      </c>
    </row>
    <row r="3" spans="1:11" ht="12.75">
      <c r="A3" t="s">
        <v>14</v>
      </c>
      <c r="B3">
        <v>1302</v>
      </c>
      <c r="C3" t="s">
        <v>12</v>
      </c>
      <c r="D3">
        <v>1901</v>
      </c>
      <c r="E3">
        <v>1</v>
      </c>
      <c r="F3">
        <v>12906</v>
      </c>
      <c r="G3" t="s">
        <v>13</v>
      </c>
      <c r="H3">
        <v>11</v>
      </c>
      <c r="I3">
        <f aca="true" t="shared" si="0" ref="I3:I14">SUM(I2,E3)</f>
        <v>3.61</v>
      </c>
      <c r="J3">
        <f aca="true" t="shared" si="1" ref="J3:J18">PRODUCT(I3,16.8)</f>
        <v>60.648</v>
      </c>
      <c r="K3">
        <f>J3/448</f>
        <v>0.135375</v>
      </c>
    </row>
    <row r="4" spans="1:11" ht="12.75">
      <c r="A4" t="s">
        <v>15</v>
      </c>
      <c r="B4">
        <v>800</v>
      </c>
      <c r="C4" t="s">
        <v>12</v>
      </c>
      <c r="D4">
        <v>1892</v>
      </c>
      <c r="E4">
        <v>8.72</v>
      </c>
      <c r="F4">
        <v>12776</v>
      </c>
      <c r="G4" t="s">
        <v>13</v>
      </c>
      <c r="H4">
        <v>10</v>
      </c>
      <c r="I4">
        <f t="shared" si="0"/>
        <v>12.33</v>
      </c>
      <c r="J4">
        <f t="shared" si="1"/>
        <v>207.144</v>
      </c>
      <c r="K4">
        <f>J4/448</f>
        <v>0.46237500000000004</v>
      </c>
    </row>
    <row r="5" spans="1:11" ht="12.75">
      <c r="A5" t="s">
        <v>16</v>
      </c>
      <c r="B5">
        <v>500</v>
      </c>
      <c r="C5" t="s">
        <v>17</v>
      </c>
      <c r="D5">
        <v>1891</v>
      </c>
      <c r="E5">
        <v>11.08</v>
      </c>
      <c r="F5" t="s">
        <v>18</v>
      </c>
      <c r="G5" t="s">
        <v>13</v>
      </c>
      <c r="H5">
        <v>9</v>
      </c>
      <c r="I5">
        <f t="shared" si="0"/>
        <v>23.41</v>
      </c>
      <c r="J5">
        <f t="shared" si="1"/>
        <v>393.288</v>
      </c>
      <c r="K5">
        <f>J5/448</f>
        <v>0.8778750000000001</v>
      </c>
    </row>
    <row r="6" spans="1:11" ht="12.75">
      <c r="A6" t="s">
        <v>19</v>
      </c>
      <c r="B6">
        <v>200</v>
      </c>
      <c r="C6" t="s">
        <v>12</v>
      </c>
      <c r="D6">
        <v>1891</v>
      </c>
      <c r="E6">
        <v>5.6</v>
      </c>
      <c r="F6">
        <v>13229</v>
      </c>
      <c r="G6" t="s">
        <v>13</v>
      </c>
      <c r="H6">
        <v>8</v>
      </c>
      <c r="I6">
        <f t="shared" si="0"/>
        <v>29.009999999999998</v>
      </c>
      <c r="J6">
        <f t="shared" si="1"/>
        <v>487.368</v>
      </c>
      <c r="K6">
        <f>J6/448</f>
        <v>1.087875</v>
      </c>
    </row>
    <row r="7" spans="1:11" ht="12.75">
      <c r="A7" t="s">
        <v>20</v>
      </c>
      <c r="B7" t="s">
        <v>21</v>
      </c>
      <c r="C7" t="s">
        <v>12</v>
      </c>
      <c r="D7">
        <v>1891</v>
      </c>
      <c r="E7">
        <v>9.33</v>
      </c>
      <c r="F7">
        <v>13264</v>
      </c>
      <c r="G7" t="s">
        <v>13</v>
      </c>
      <c r="H7">
        <v>8</v>
      </c>
      <c r="I7">
        <f t="shared" si="0"/>
        <v>38.339999999999996</v>
      </c>
      <c r="J7">
        <f t="shared" si="1"/>
        <v>644.112</v>
      </c>
      <c r="K7">
        <f aca="true" t="shared" si="2" ref="K7:K20">J7/448</f>
        <v>1.4377499999999999</v>
      </c>
    </row>
    <row r="8" spans="1:11" ht="12.75">
      <c r="A8" t="s">
        <v>22</v>
      </c>
      <c r="B8">
        <v>1600</v>
      </c>
      <c r="C8" t="s">
        <v>17</v>
      </c>
      <c r="D8">
        <v>1898</v>
      </c>
      <c r="E8">
        <v>2.6</v>
      </c>
      <c r="F8">
        <v>12822</v>
      </c>
      <c r="G8" t="s">
        <v>13</v>
      </c>
      <c r="H8">
        <v>7</v>
      </c>
      <c r="I8">
        <f t="shared" si="0"/>
        <v>40.94</v>
      </c>
      <c r="J8">
        <f t="shared" si="1"/>
        <v>687.792</v>
      </c>
      <c r="K8">
        <f t="shared" si="2"/>
        <v>1.53525</v>
      </c>
    </row>
    <row r="9" spans="1:11" ht="12.75">
      <c r="A9" t="s">
        <v>23</v>
      </c>
      <c r="B9">
        <v>1500</v>
      </c>
      <c r="C9" t="s">
        <v>17</v>
      </c>
      <c r="D9">
        <v>1898</v>
      </c>
      <c r="E9">
        <v>2</v>
      </c>
      <c r="F9">
        <v>12822</v>
      </c>
      <c r="G9" t="s">
        <v>13</v>
      </c>
      <c r="H9">
        <v>7</v>
      </c>
      <c r="I9">
        <f t="shared" si="0"/>
        <v>42.94</v>
      </c>
      <c r="J9">
        <f t="shared" si="1"/>
        <v>721.3919999999999</v>
      </c>
      <c r="K9">
        <f t="shared" si="2"/>
        <v>1.61025</v>
      </c>
    </row>
    <row r="10" spans="1:11" ht="12.75">
      <c r="A10" t="s">
        <v>23</v>
      </c>
      <c r="B10">
        <v>1700</v>
      </c>
      <c r="C10" t="s">
        <v>17</v>
      </c>
      <c r="D10">
        <v>1898</v>
      </c>
      <c r="E10">
        <v>4.6</v>
      </c>
      <c r="F10">
        <v>12805</v>
      </c>
      <c r="G10" t="s">
        <v>13</v>
      </c>
      <c r="H10">
        <v>7</v>
      </c>
      <c r="I10">
        <f t="shared" si="0"/>
        <v>47.54</v>
      </c>
      <c r="J10">
        <f t="shared" si="1"/>
        <v>798.672</v>
      </c>
      <c r="K10">
        <f t="shared" si="2"/>
        <v>1.78275</v>
      </c>
    </row>
    <row r="11" spans="1:11" ht="12.75">
      <c r="A11" t="s">
        <v>24</v>
      </c>
      <c r="B11">
        <v>1800</v>
      </c>
      <c r="C11" t="s">
        <v>17</v>
      </c>
      <c r="D11">
        <v>1892</v>
      </c>
      <c r="E11">
        <v>9.7</v>
      </c>
      <c r="F11">
        <v>12845</v>
      </c>
      <c r="G11" t="s">
        <v>13</v>
      </c>
      <c r="H11">
        <v>6</v>
      </c>
      <c r="I11">
        <f t="shared" si="0"/>
        <v>57.239999999999995</v>
      </c>
      <c r="J11">
        <f t="shared" si="1"/>
        <v>961.632</v>
      </c>
      <c r="K11">
        <f t="shared" si="2"/>
        <v>2.1465</v>
      </c>
    </row>
    <row r="12" spans="1:11" ht="12.75">
      <c r="A12" t="s">
        <v>25</v>
      </c>
      <c r="B12" t="s">
        <v>26</v>
      </c>
      <c r="D12">
        <v>1892</v>
      </c>
      <c r="E12">
        <v>2.6</v>
      </c>
      <c r="F12">
        <v>12809</v>
      </c>
      <c r="G12" t="s">
        <v>13</v>
      </c>
      <c r="H12">
        <v>5</v>
      </c>
      <c r="I12">
        <f t="shared" si="0"/>
        <v>59.839999999999996</v>
      </c>
      <c r="J12">
        <f t="shared" si="1"/>
        <v>1005.312</v>
      </c>
      <c r="K12">
        <f t="shared" si="2"/>
        <v>2.244</v>
      </c>
    </row>
    <row r="13" spans="1:11" ht="12.75">
      <c r="A13" t="s">
        <v>27</v>
      </c>
      <c r="B13">
        <v>1902</v>
      </c>
      <c r="D13">
        <v>1892</v>
      </c>
      <c r="E13">
        <v>1.3</v>
      </c>
      <c r="F13">
        <v>12809</v>
      </c>
      <c r="G13" t="s">
        <v>13</v>
      </c>
      <c r="H13">
        <v>5</v>
      </c>
      <c r="I13">
        <f t="shared" si="0"/>
        <v>61.13999999999999</v>
      </c>
      <c r="J13">
        <f t="shared" si="1"/>
        <v>1027.152</v>
      </c>
      <c r="K13">
        <f t="shared" si="2"/>
        <v>2.2927500000000003</v>
      </c>
    </row>
    <row r="14" spans="1:11" ht="12.75">
      <c r="A14" t="s">
        <v>28</v>
      </c>
      <c r="B14">
        <v>1100</v>
      </c>
      <c r="C14" t="s">
        <v>17</v>
      </c>
      <c r="D14">
        <v>1887</v>
      </c>
      <c r="E14">
        <v>15.25</v>
      </c>
      <c r="F14" t="s">
        <v>29</v>
      </c>
      <c r="G14" t="s">
        <v>13</v>
      </c>
      <c r="H14">
        <v>4</v>
      </c>
      <c r="I14">
        <f t="shared" si="0"/>
        <v>76.38999999999999</v>
      </c>
      <c r="J14">
        <f t="shared" si="1"/>
        <v>1283.3519999999999</v>
      </c>
      <c r="K14">
        <f t="shared" si="2"/>
        <v>2.8646249999999998</v>
      </c>
    </row>
    <row r="15" spans="1:11" ht="12.75">
      <c r="A15" t="s">
        <v>30</v>
      </c>
      <c r="B15">
        <v>1101</v>
      </c>
      <c r="C15" t="s">
        <v>17</v>
      </c>
      <c r="D15">
        <v>1887</v>
      </c>
      <c r="E15">
        <v>3.63</v>
      </c>
      <c r="F15">
        <v>12766</v>
      </c>
      <c r="G15" t="s">
        <v>13</v>
      </c>
      <c r="H15">
        <v>4</v>
      </c>
      <c r="I15">
        <f aca="true" t="shared" si="3" ref="I15:I20">SUM(I14,E15)</f>
        <v>80.01999999999998</v>
      </c>
      <c r="J15">
        <f t="shared" si="1"/>
        <v>1344.3359999999998</v>
      </c>
      <c r="K15">
        <f t="shared" si="2"/>
        <v>3.0007499999999996</v>
      </c>
    </row>
    <row r="16" spans="1:11" ht="12.75">
      <c r="A16" t="s">
        <v>31</v>
      </c>
      <c r="B16">
        <v>1200</v>
      </c>
      <c r="C16" t="s">
        <v>17</v>
      </c>
      <c r="D16">
        <v>1893</v>
      </c>
      <c r="E16">
        <v>9.77</v>
      </c>
      <c r="F16">
        <v>12608</v>
      </c>
      <c r="G16" t="s">
        <v>13</v>
      </c>
      <c r="H16">
        <v>4</v>
      </c>
      <c r="I16">
        <f t="shared" si="3"/>
        <v>89.78999999999998</v>
      </c>
      <c r="J16">
        <f t="shared" si="1"/>
        <v>1508.4719999999998</v>
      </c>
      <c r="K16">
        <f t="shared" si="2"/>
        <v>3.3671249999999993</v>
      </c>
    </row>
    <row r="17" spans="1:11" ht="12.75">
      <c r="A17" t="s">
        <v>32</v>
      </c>
      <c r="B17">
        <v>300</v>
      </c>
      <c r="C17" t="s">
        <v>17</v>
      </c>
      <c r="D17">
        <v>1892</v>
      </c>
      <c r="E17">
        <v>4.5</v>
      </c>
      <c r="F17">
        <v>12802</v>
      </c>
      <c r="G17" t="s">
        <v>13</v>
      </c>
      <c r="H17">
        <v>3</v>
      </c>
      <c r="I17">
        <f t="shared" si="3"/>
        <v>94.28999999999998</v>
      </c>
      <c r="J17">
        <f t="shared" si="1"/>
        <v>1584.0719999999997</v>
      </c>
      <c r="K17">
        <f t="shared" si="2"/>
        <v>3.5358749999999994</v>
      </c>
    </row>
    <row r="18" spans="1:11" ht="12.75">
      <c r="A18" t="s">
        <v>33</v>
      </c>
      <c r="B18">
        <v>200</v>
      </c>
      <c r="C18" t="s">
        <v>17</v>
      </c>
      <c r="D18">
        <v>1894</v>
      </c>
      <c r="E18">
        <v>4.5</v>
      </c>
      <c r="F18">
        <v>12801</v>
      </c>
      <c r="G18" t="s">
        <v>13</v>
      </c>
      <c r="H18">
        <v>3</v>
      </c>
      <c r="I18">
        <f t="shared" si="3"/>
        <v>98.78999999999998</v>
      </c>
      <c r="J18">
        <f t="shared" si="1"/>
        <v>1659.6719999999998</v>
      </c>
      <c r="K18">
        <f t="shared" si="2"/>
        <v>3.7046249999999996</v>
      </c>
    </row>
    <row r="19" spans="1:11" ht="12.75">
      <c r="A19" t="s">
        <v>34</v>
      </c>
      <c r="B19">
        <v>900</v>
      </c>
      <c r="C19" t="s">
        <v>17</v>
      </c>
      <c r="D19">
        <v>1892</v>
      </c>
      <c r="E19">
        <v>10</v>
      </c>
      <c r="F19">
        <v>12765</v>
      </c>
      <c r="G19" t="s">
        <v>13</v>
      </c>
      <c r="H19">
        <v>2</v>
      </c>
      <c r="I19">
        <f t="shared" si="3"/>
        <v>108.78999999999998</v>
      </c>
      <c r="J19">
        <f>PRODUCT(I19,16.8)</f>
        <v>1827.6719999999998</v>
      </c>
      <c r="K19">
        <f t="shared" si="2"/>
        <v>4.079624999999999</v>
      </c>
    </row>
    <row r="20" spans="1:11" ht="12.75">
      <c r="A20" t="s">
        <v>35</v>
      </c>
      <c r="B20">
        <v>1000</v>
      </c>
      <c r="C20" t="s">
        <v>17</v>
      </c>
      <c r="D20">
        <v>1892</v>
      </c>
      <c r="E20">
        <v>9</v>
      </c>
      <c r="F20">
        <v>12721</v>
      </c>
      <c r="G20" t="s">
        <v>13</v>
      </c>
      <c r="H20">
        <v>1</v>
      </c>
      <c r="I20">
        <f t="shared" si="3"/>
        <v>117.78999999999998</v>
      </c>
      <c r="J20">
        <f>PRODUCT(I20,16.8)</f>
        <v>1978.8719999999996</v>
      </c>
      <c r="K20">
        <f t="shared" si="2"/>
        <v>4.4171249999999995</v>
      </c>
    </row>
    <row r="22" spans="5:11" s="2" customFormat="1" ht="12.75">
      <c r="E22" s="2">
        <f>SUM(E2:E20)</f>
        <v>117.78999999999998</v>
      </c>
      <c r="G22" s="2" t="s">
        <v>36</v>
      </c>
      <c r="I22" s="2">
        <f>I20</f>
        <v>117.78999999999998</v>
      </c>
      <c r="J22" s="2">
        <f>J20</f>
        <v>1978.8719999999996</v>
      </c>
      <c r="K22" s="2">
        <f>K20</f>
        <v>4.4171249999999995</v>
      </c>
    </row>
    <row r="24" spans="1:11" ht="12.75">
      <c r="A24" t="s">
        <v>37</v>
      </c>
      <c r="B24">
        <v>2900</v>
      </c>
      <c r="C24" t="s">
        <v>38</v>
      </c>
      <c r="D24">
        <v>1879</v>
      </c>
      <c r="E24">
        <v>1.82</v>
      </c>
      <c r="F24">
        <v>12792</v>
      </c>
      <c r="G24" t="s">
        <v>39</v>
      </c>
      <c r="H24">
        <v>25</v>
      </c>
      <c r="I24">
        <v>1.82</v>
      </c>
      <c r="J24">
        <f aca="true" t="shared" si="4" ref="J24:J30">PRODUCT(I24,16.8)</f>
        <v>30.576000000000004</v>
      </c>
      <c r="K24">
        <f>J24/448</f>
        <v>0.06825</v>
      </c>
    </row>
    <row r="25" spans="1:11" s="3" customFormat="1" ht="12.75">
      <c r="A25" s="3" t="s">
        <v>40</v>
      </c>
      <c r="B25" s="3">
        <v>2803</v>
      </c>
      <c r="C25" s="3" t="s">
        <v>38</v>
      </c>
      <c r="D25" s="3">
        <v>1912</v>
      </c>
      <c r="E25" s="3">
        <v>3.14</v>
      </c>
      <c r="F25" s="3">
        <v>1300</v>
      </c>
      <c r="G25" s="3" t="s">
        <v>39</v>
      </c>
      <c r="H25" s="3">
        <v>24</v>
      </c>
      <c r="I25" s="3">
        <f>SUM(I24,E25)</f>
        <v>4.96</v>
      </c>
      <c r="J25" s="3">
        <f t="shared" si="4"/>
        <v>83.328</v>
      </c>
      <c r="K25" s="3">
        <f aca="true" t="shared" si="5" ref="K25:K40">J25/448</f>
        <v>0.186</v>
      </c>
    </row>
    <row r="26" spans="1:11" s="3" customFormat="1" ht="12.75">
      <c r="A26" s="3" t="s">
        <v>41</v>
      </c>
      <c r="B26" s="3">
        <v>2100</v>
      </c>
      <c r="C26" s="3" t="s">
        <v>38</v>
      </c>
      <c r="D26" s="3">
        <v>1924</v>
      </c>
      <c r="E26" s="3">
        <v>8</v>
      </c>
      <c r="F26" s="3">
        <v>6345</v>
      </c>
      <c r="G26" s="3" t="s">
        <v>39</v>
      </c>
      <c r="H26" s="3">
        <v>24</v>
      </c>
      <c r="I26" s="3">
        <f aca="true" t="shared" si="6" ref="I26:I41">SUM(I25,E26)</f>
        <v>12.96</v>
      </c>
      <c r="J26" s="3">
        <f t="shared" si="4"/>
        <v>217.72800000000004</v>
      </c>
      <c r="K26" s="3">
        <f t="shared" si="5"/>
        <v>0.4860000000000001</v>
      </c>
    </row>
    <row r="27" spans="1:11" s="3" customFormat="1" ht="12.75">
      <c r="A27" s="3" t="s">
        <v>42</v>
      </c>
      <c r="B27" s="3">
        <v>2800</v>
      </c>
      <c r="C27" s="3" t="s">
        <v>38</v>
      </c>
      <c r="D27" s="3">
        <v>1912</v>
      </c>
      <c r="E27" s="3">
        <v>2.02</v>
      </c>
      <c r="F27" s="3">
        <v>1300</v>
      </c>
      <c r="G27" s="3" t="s">
        <v>39</v>
      </c>
      <c r="H27" s="3">
        <v>23</v>
      </c>
      <c r="I27" s="3">
        <f t="shared" si="6"/>
        <v>14.98</v>
      </c>
      <c r="J27" s="3">
        <f t="shared" si="4"/>
        <v>251.66400000000002</v>
      </c>
      <c r="K27" s="3">
        <f t="shared" si="5"/>
        <v>0.5617500000000001</v>
      </c>
    </row>
    <row r="28" spans="1:11" s="3" customFormat="1" ht="12.75">
      <c r="A28" s="3" t="s">
        <v>43</v>
      </c>
      <c r="B28" s="3">
        <v>2600</v>
      </c>
      <c r="C28" s="3" t="s">
        <v>38</v>
      </c>
      <c r="D28" s="3">
        <v>1912</v>
      </c>
      <c r="E28" s="3">
        <v>1.04</v>
      </c>
      <c r="F28" s="3">
        <v>1300</v>
      </c>
      <c r="G28" s="3" t="s">
        <v>39</v>
      </c>
      <c r="H28" s="3">
        <v>23</v>
      </c>
      <c r="I28" s="3">
        <f t="shared" si="6"/>
        <v>16.02</v>
      </c>
      <c r="J28" s="3">
        <f t="shared" si="4"/>
        <v>269.136</v>
      </c>
      <c r="K28" s="3">
        <f t="shared" si="5"/>
        <v>0.60075</v>
      </c>
    </row>
    <row r="29" spans="1:11" ht="12.75">
      <c r="A29" t="s">
        <v>44</v>
      </c>
      <c r="B29">
        <v>1701</v>
      </c>
      <c r="C29" t="s">
        <v>38</v>
      </c>
      <c r="D29">
        <v>1892</v>
      </c>
      <c r="E29">
        <v>3.73</v>
      </c>
      <c r="F29">
        <v>13107</v>
      </c>
      <c r="G29" t="s">
        <v>39</v>
      </c>
      <c r="H29">
        <v>22</v>
      </c>
      <c r="I29">
        <f t="shared" si="6"/>
        <v>19.75</v>
      </c>
      <c r="J29">
        <f t="shared" si="4"/>
        <v>331.8</v>
      </c>
      <c r="K29">
        <f t="shared" si="5"/>
        <v>0.740625</v>
      </c>
    </row>
    <row r="30" spans="1:11" ht="12.75">
      <c r="A30" t="s">
        <v>45</v>
      </c>
      <c r="B30">
        <v>200</v>
      </c>
      <c r="C30" t="s">
        <v>38</v>
      </c>
      <c r="D30">
        <v>1892</v>
      </c>
      <c r="E30">
        <v>7.5</v>
      </c>
      <c r="F30">
        <v>12835</v>
      </c>
      <c r="G30" t="s">
        <v>39</v>
      </c>
      <c r="H30">
        <v>21</v>
      </c>
      <c r="I30">
        <f t="shared" si="6"/>
        <v>27.25</v>
      </c>
      <c r="J30">
        <f t="shared" si="4"/>
        <v>457.8</v>
      </c>
      <c r="K30">
        <f t="shared" si="5"/>
        <v>1.021875</v>
      </c>
    </row>
    <row r="31" spans="1:11" ht="12.75">
      <c r="A31" t="s">
        <v>46</v>
      </c>
      <c r="B31">
        <v>1900</v>
      </c>
      <c r="C31" t="s">
        <v>47</v>
      </c>
      <c r="D31">
        <v>1892</v>
      </c>
      <c r="E31">
        <v>8.75</v>
      </c>
      <c r="F31">
        <v>12628</v>
      </c>
      <c r="G31" t="s">
        <v>39</v>
      </c>
      <c r="H31">
        <v>20</v>
      </c>
      <c r="I31">
        <f t="shared" si="6"/>
        <v>36</v>
      </c>
      <c r="J31">
        <f aca="true" t="shared" si="7" ref="J31:J45">PRODUCT(I31,16.8)</f>
        <v>604.8000000000001</v>
      </c>
      <c r="K31">
        <f t="shared" si="5"/>
        <v>1.35</v>
      </c>
    </row>
    <row r="32" spans="1:11" ht="12.75">
      <c r="A32" t="s">
        <v>44</v>
      </c>
      <c r="B32">
        <v>100</v>
      </c>
      <c r="C32" t="s">
        <v>38</v>
      </c>
      <c r="D32">
        <v>1892</v>
      </c>
      <c r="E32">
        <v>8.8</v>
      </c>
      <c r="F32">
        <v>12628</v>
      </c>
      <c r="G32" t="s">
        <v>39</v>
      </c>
      <c r="H32">
        <v>20</v>
      </c>
      <c r="I32">
        <f t="shared" si="6"/>
        <v>44.8</v>
      </c>
      <c r="J32">
        <f t="shared" si="7"/>
        <v>752.64</v>
      </c>
      <c r="K32">
        <f t="shared" si="5"/>
        <v>1.68</v>
      </c>
    </row>
    <row r="33" spans="1:11" ht="12.75">
      <c r="A33" t="s">
        <v>48</v>
      </c>
      <c r="B33" t="s">
        <v>49</v>
      </c>
      <c r="C33" t="s">
        <v>50</v>
      </c>
      <c r="D33">
        <v>1893</v>
      </c>
      <c r="E33">
        <v>13</v>
      </c>
      <c r="F33">
        <v>13293</v>
      </c>
      <c r="G33" t="s">
        <v>39</v>
      </c>
      <c r="H33">
        <v>19</v>
      </c>
      <c r="I33">
        <f t="shared" si="6"/>
        <v>57.8</v>
      </c>
      <c r="J33">
        <f t="shared" si="7"/>
        <v>971.04</v>
      </c>
      <c r="K33">
        <f t="shared" si="5"/>
        <v>2.1675</v>
      </c>
    </row>
    <row r="34" spans="1:11" ht="12.75">
      <c r="A34" t="s">
        <v>51</v>
      </c>
      <c r="B34">
        <v>1701</v>
      </c>
      <c r="C34" t="s">
        <v>47</v>
      </c>
      <c r="D34">
        <v>1903</v>
      </c>
      <c r="E34">
        <v>0.53</v>
      </c>
      <c r="F34">
        <v>12691</v>
      </c>
      <c r="G34" t="s">
        <v>39</v>
      </c>
      <c r="H34">
        <v>19</v>
      </c>
      <c r="I34">
        <f t="shared" si="6"/>
        <v>58.33</v>
      </c>
      <c r="J34">
        <f t="shared" si="7"/>
        <v>979.944</v>
      </c>
      <c r="K34">
        <f t="shared" si="5"/>
        <v>2.187375</v>
      </c>
    </row>
    <row r="35" spans="1:11" ht="12.75">
      <c r="A35" t="s">
        <v>52</v>
      </c>
      <c r="B35">
        <v>1401</v>
      </c>
      <c r="D35">
        <v>1893</v>
      </c>
      <c r="E35">
        <v>2.1</v>
      </c>
      <c r="F35">
        <v>13190</v>
      </c>
      <c r="G35" t="s">
        <v>39</v>
      </c>
      <c r="H35">
        <v>18</v>
      </c>
      <c r="I35">
        <f t="shared" si="6"/>
        <v>60.43</v>
      </c>
      <c r="J35">
        <f t="shared" si="7"/>
        <v>1015.224</v>
      </c>
      <c r="K35">
        <f t="shared" si="5"/>
        <v>2.266125</v>
      </c>
    </row>
    <row r="36" spans="1:11" ht="12.75">
      <c r="A36" t="s">
        <v>53</v>
      </c>
      <c r="B36">
        <v>701</v>
      </c>
      <c r="C36" t="s">
        <v>17</v>
      </c>
      <c r="D36">
        <v>1879</v>
      </c>
      <c r="E36">
        <v>5.5</v>
      </c>
      <c r="F36">
        <v>12547</v>
      </c>
      <c r="G36" t="s">
        <v>39</v>
      </c>
      <c r="H36">
        <v>18</v>
      </c>
      <c r="I36">
        <f t="shared" si="6"/>
        <v>65.93</v>
      </c>
      <c r="J36">
        <f t="shared" si="7"/>
        <v>1107.6240000000003</v>
      </c>
      <c r="K36">
        <f t="shared" si="5"/>
        <v>2.4723750000000004</v>
      </c>
    </row>
    <row r="37" spans="1:11" ht="12.75">
      <c r="A37" t="s">
        <v>54</v>
      </c>
      <c r="B37">
        <v>800</v>
      </c>
      <c r="C37" t="s">
        <v>17</v>
      </c>
      <c r="D37">
        <v>1894</v>
      </c>
      <c r="E37">
        <v>1.38</v>
      </c>
      <c r="F37">
        <v>12843</v>
      </c>
      <c r="G37" t="s">
        <v>39</v>
      </c>
      <c r="H37">
        <v>18</v>
      </c>
      <c r="I37">
        <f t="shared" si="6"/>
        <v>67.31</v>
      </c>
      <c r="J37">
        <f t="shared" si="7"/>
        <v>1130.808</v>
      </c>
      <c r="K37">
        <f t="shared" si="5"/>
        <v>2.524125</v>
      </c>
    </row>
    <row r="38" spans="1:11" ht="12.75">
      <c r="A38" t="s">
        <v>55</v>
      </c>
      <c r="B38">
        <v>600</v>
      </c>
      <c r="C38" t="s">
        <v>17</v>
      </c>
      <c r="D38">
        <v>1894</v>
      </c>
      <c r="E38">
        <v>1.38</v>
      </c>
      <c r="F38">
        <v>12843</v>
      </c>
      <c r="G38" t="s">
        <v>39</v>
      </c>
      <c r="H38">
        <v>17</v>
      </c>
      <c r="I38">
        <f t="shared" si="6"/>
        <v>68.69</v>
      </c>
      <c r="J38">
        <f>PRODUCT(I38,16.8)</f>
        <v>1153.992</v>
      </c>
      <c r="K38">
        <f t="shared" si="5"/>
        <v>2.575875</v>
      </c>
    </row>
    <row r="39" spans="1:11" ht="12.75">
      <c r="A39" t="s">
        <v>56</v>
      </c>
      <c r="B39">
        <v>1001</v>
      </c>
      <c r="C39" t="s">
        <v>57</v>
      </c>
      <c r="D39">
        <v>1894</v>
      </c>
      <c r="E39">
        <v>12.5</v>
      </c>
      <c r="F39">
        <v>13228</v>
      </c>
      <c r="G39" t="s">
        <v>39</v>
      </c>
      <c r="H39">
        <v>16</v>
      </c>
      <c r="I39">
        <f t="shared" si="6"/>
        <v>81.19</v>
      </c>
      <c r="J39">
        <f t="shared" si="7"/>
        <v>1363.992</v>
      </c>
      <c r="K39">
        <f t="shared" si="5"/>
        <v>3.044625</v>
      </c>
    </row>
    <row r="40" spans="1:11" ht="12.75">
      <c r="A40" t="s">
        <v>56</v>
      </c>
      <c r="B40">
        <v>500</v>
      </c>
      <c r="C40" t="s">
        <v>17</v>
      </c>
      <c r="D40">
        <v>1894</v>
      </c>
      <c r="E40">
        <v>3</v>
      </c>
      <c r="F40">
        <v>13228</v>
      </c>
      <c r="G40" t="s">
        <v>39</v>
      </c>
      <c r="H40">
        <v>16</v>
      </c>
      <c r="I40">
        <f t="shared" si="6"/>
        <v>84.19</v>
      </c>
      <c r="J40">
        <f t="shared" si="7"/>
        <v>1414.392</v>
      </c>
      <c r="K40">
        <f t="shared" si="5"/>
        <v>3.157125</v>
      </c>
    </row>
    <row r="41" spans="1:11" ht="12.75">
      <c r="A41" t="s">
        <v>56</v>
      </c>
      <c r="B41">
        <v>500</v>
      </c>
      <c r="C41" t="s">
        <v>17</v>
      </c>
      <c r="D41">
        <v>1896</v>
      </c>
      <c r="E41">
        <v>2.85</v>
      </c>
      <c r="F41">
        <v>12843</v>
      </c>
      <c r="G41" t="s">
        <v>39</v>
      </c>
      <c r="H41">
        <v>16</v>
      </c>
      <c r="I41">
        <f t="shared" si="6"/>
        <v>87.03999999999999</v>
      </c>
      <c r="J41">
        <f t="shared" si="7"/>
        <v>1462.272</v>
      </c>
      <c r="K41">
        <f aca="true" t="shared" si="8" ref="K41:K46">J41/448</f>
        <v>3.264</v>
      </c>
    </row>
    <row r="42" spans="1:11" ht="12.75">
      <c r="A42" t="s">
        <v>56</v>
      </c>
      <c r="B42">
        <v>1000</v>
      </c>
      <c r="C42" t="s">
        <v>57</v>
      </c>
      <c r="D42">
        <v>1887</v>
      </c>
      <c r="E42">
        <v>5.3</v>
      </c>
      <c r="F42">
        <v>12844</v>
      </c>
      <c r="G42" t="s">
        <v>39</v>
      </c>
      <c r="H42">
        <v>16</v>
      </c>
      <c r="I42">
        <f>SUM(I41,E42)</f>
        <v>92.33999999999999</v>
      </c>
      <c r="J42">
        <f t="shared" si="7"/>
        <v>1551.312</v>
      </c>
      <c r="K42">
        <f t="shared" si="8"/>
        <v>3.4627499999999998</v>
      </c>
    </row>
    <row r="43" spans="1:11" ht="12.75">
      <c r="A43" t="s">
        <v>58</v>
      </c>
      <c r="B43">
        <v>900</v>
      </c>
      <c r="C43" t="s">
        <v>57</v>
      </c>
      <c r="D43">
        <v>1887</v>
      </c>
      <c r="E43">
        <v>3</v>
      </c>
      <c r="F43">
        <v>12647</v>
      </c>
      <c r="G43" t="s">
        <v>39</v>
      </c>
      <c r="H43">
        <v>15</v>
      </c>
      <c r="I43">
        <f>SUM(I42,E43)</f>
        <v>95.33999999999999</v>
      </c>
      <c r="J43">
        <f t="shared" si="7"/>
        <v>1601.712</v>
      </c>
      <c r="K43">
        <f t="shared" si="8"/>
        <v>3.57525</v>
      </c>
    </row>
    <row r="44" spans="1:11" ht="12.75">
      <c r="A44" t="s">
        <v>59</v>
      </c>
      <c r="B44">
        <v>902</v>
      </c>
      <c r="C44" t="s">
        <v>57</v>
      </c>
      <c r="D44">
        <v>1887</v>
      </c>
      <c r="E44">
        <v>2</v>
      </c>
      <c r="F44">
        <v>12647</v>
      </c>
      <c r="G44" t="s">
        <v>39</v>
      </c>
      <c r="H44">
        <v>15</v>
      </c>
      <c r="I44">
        <f>SUM(I43,E44)</f>
        <v>97.33999999999999</v>
      </c>
      <c r="J44">
        <f t="shared" si="7"/>
        <v>1635.312</v>
      </c>
      <c r="K44">
        <f t="shared" si="8"/>
        <v>3.6502499999999998</v>
      </c>
    </row>
    <row r="45" spans="1:11" ht="12.75">
      <c r="A45" t="s">
        <v>60</v>
      </c>
      <c r="B45">
        <v>800</v>
      </c>
      <c r="C45" t="s">
        <v>57</v>
      </c>
      <c r="D45">
        <v>1887</v>
      </c>
      <c r="E45">
        <v>14.75</v>
      </c>
      <c r="F45" s="1" t="s">
        <v>61</v>
      </c>
      <c r="G45" t="s">
        <v>39</v>
      </c>
      <c r="H45">
        <v>14</v>
      </c>
      <c r="I45">
        <f>SUM(I44,E45)</f>
        <v>112.08999999999999</v>
      </c>
      <c r="J45">
        <f t="shared" si="7"/>
        <v>1883.1119999999999</v>
      </c>
      <c r="K45">
        <f t="shared" si="8"/>
        <v>4.203374999999999</v>
      </c>
    </row>
    <row r="46" spans="1:11" ht="12.75">
      <c r="A46" t="s">
        <v>62</v>
      </c>
      <c r="B46">
        <v>700</v>
      </c>
      <c r="C46" t="s">
        <v>57</v>
      </c>
      <c r="D46">
        <v>1887</v>
      </c>
      <c r="E46">
        <v>12.5</v>
      </c>
      <c r="F46">
        <v>12821</v>
      </c>
      <c r="G46" t="s">
        <v>39</v>
      </c>
      <c r="H46">
        <v>13</v>
      </c>
      <c r="I46">
        <f>SUM(I45,E46)</f>
        <v>124.58999999999999</v>
      </c>
      <c r="J46">
        <f>PRODUCT(I46,16.8)</f>
        <v>2093.112</v>
      </c>
      <c r="K46">
        <f t="shared" si="8"/>
        <v>4.672125</v>
      </c>
    </row>
    <row r="48" spans="5:11" s="2" customFormat="1" ht="12.75">
      <c r="E48" s="2">
        <f>SUM(E24:E47)</f>
        <v>124.58999999999999</v>
      </c>
      <c r="G48" s="2" t="s">
        <v>63</v>
      </c>
      <c r="I48" s="2">
        <f>I46</f>
        <v>124.58999999999999</v>
      </c>
      <c r="J48" s="2">
        <f>J46</f>
        <v>2093.112</v>
      </c>
      <c r="K48" s="2">
        <f>K46</f>
        <v>4.672125</v>
      </c>
    </row>
    <row r="51" spans="1:11" ht="12.75">
      <c r="A51" t="s">
        <v>64</v>
      </c>
      <c r="B51">
        <v>1002</v>
      </c>
      <c r="C51" t="s">
        <v>12</v>
      </c>
      <c r="D51">
        <v>1901</v>
      </c>
      <c r="E51">
        <v>4</v>
      </c>
      <c r="F51">
        <v>12906</v>
      </c>
      <c r="G51" t="s">
        <v>13</v>
      </c>
      <c r="H51" t="s">
        <v>65</v>
      </c>
      <c r="I51">
        <f>SUM(I50,E51)</f>
        <v>4</v>
      </c>
      <c r="J51">
        <f>PRODUCT(I51,16.8)</f>
        <v>67.2</v>
      </c>
      <c r="K51">
        <f>J51/448</f>
        <v>0.15</v>
      </c>
    </row>
    <row r="52" spans="1:11" ht="12.75">
      <c r="A52" t="s">
        <v>64</v>
      </c>
      <c r="B52">
        <v>100</v>
      </c>
      <c r="C52" t="s">
        <v>12</v>
      </c>
      <c r="D52">
        <v>1889</v>
      </c>
      <c r="E52">
        <v>11.5</v>
      </c>
      <c r="F52" t="s">
        <v>66</v>
      </c>
      <c r="H52" t="s">
        <v>65</v>
      </c>
      <c r="I52">
        <f>SUM(I51,E52)</f>
        <v>15.5</v>
      </c>
      <c r="J52">
        <f>PRODUCT(I52,16.8)</f>
        <v>260.40000000000003</v>
      </c>
      <c r="K52">
        <f>J52/448</f>
        <v>0.58125</v>
      </c>
    </row>
    <row r="53" ht="12.75">
      <c r="A53" t="s">
        <v>64</v>
      </c>
    </row>
    <row r="54" spans="5:11" s="2" customFormat="1" ht="12.75">
      <c r="E54" s="2">
        <f>SUM(E51,E52)</f>
        <v>15.5</v>
      </c>
      <c r="G54" s="2" t="s">
        <v>63</v>
      </c>
      <c r="I54" s="2">
        <f>I52</f>
        <v>15.5</v>
      </c>
      <c r="J54" s="2">
        <f>J52</f>
        <v>260.40000000000003</v>
      </c>
      <c r="K54" s="2">
        <f>K52</f>
        <v>0.58125</v>
      </c>
    </row>
    <row r="56" spans="3:8" ht="12.75">
      <c r="C56" s="2" t="s">
        <v>67</v>
      </c>
      <c r="D56" s="2"/>
      <c r="E56" s="2" t="s">
        <v>4</v>
      </c>
      <c r="F56" s="2" t="s">
        <v>68</v>
      </c>
      <c r="G56" s="2" t="s">
        <v>10</v>
      </c>
      <c r="H56" s="2"/>
    </row>
    <row r="57" spans="3:8" ht="12.75">
      <c r="C57" s="2"/>
      <c r="D57" s="2"/>
      <c r="E57" s="2">
        <f>SUM(E48,E22,E54)</f>
        <v>257.88</v>
      </c>
      <c r="F57" s="2">
        <f>SUM(J54,J48,J22)</f>
        <v>4332.384</v>
      </c>
      <c r="G57" s="2">
        <f>SUM(K54,K48,K22)</f>
        <v>9.6705</v>
      </c>
      <c r="H57" s="2"/>
    </row>
  </sheetData>
  <printOptions gridLines="1"/>
  <pageMargins left="0.75" right="0.75" top="1" bottom="1" header="0.5" footer="0.5"/>
  <pageSetup fitToHeight="1" fitToWidth="1" horizontalDpi="300" verticalDpi="300" orientation="portrait" scale="9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Walla Walla River Irr. Dist.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Lane</dc:creator>
  <cp:keywords/>
  <dc:description/>
  <cp:lastModifiedBy>Catherine Hanan</cp:lastModifiedBy>
  <cp:lastPrinted>2000-01-04T19:55:57Z</cp:lastPrinted>
  <dcterms:created xsi:type="dcterms:W3CDTF">1997-05-14T19:58:54Z</dcterms:created>
  <dcterms:modified xsi:type="dcterms:W3CDTF">2000-01-04T21:35:46Z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