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<sst xmlns="http://schemas.openxmlformats.org/spreadsheetml/2006/main" count="35" uniqueCount="35">
  <si>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BONNEVILLE POWER ADMINISTRATION</t>
  </si>
  <si>
    <t>HIGH PRIORITY GRANT</t>
  </si>
  <si>
    <t>CITY OF SCAPPOOSE FINANCIAL DATA SHEET</t>
  </si>
  <si>
    <t>Gourlay Creek Fish Ladder</t>
  </si>
  <si>
    <t>DESCRIPTION</t>
  </si>
  <si>
    <t>DEA construction estimates of fish ladder</t>
  </si>
  <si>
    <t>SBW estimates of downstream restoration of fish habitat</t>
  </si>
  <si>
    <t>SBW estimates of water quality monitoring</t>
  </si>
  <si>
    <t>Initial Construction Estimates</t>
  </si>
  <si>
    <t>Initial Materials and Services Estimates</t>
  </si>
  <si>
    <t>Personnel costs based upon 1.5 FTE for one year through construction phase</t>
  </si>
  <si>
    <t>Personnel fringe benefits including PERS, insurance, SS &amp; WC</t>
  </si>
  <si>
    <t>Supplies and non-expendable property</t>
  </si>
  <si>
    <t>Travel</t>
  </si>
  <si>
    <t>Indirect costs such and liability, power, facilities, etc..</t>
  </si>
  <si>
    <t>Capital/equipment purchases,  structure for storage,  security fencing and equip. etc</t>
  </si>
  <si>
    <t>Subcontractor costs associated with fish ladder construction, ie electricians, env. Etc.</t>
  </si>
  <si>
    <t>Other, specialized equipment rental</t>
  </si>
  <si>
    <t>Total initial Construction Estimates</t>
  </si>
  <si>
    <t>Total Initial Materials and Services Estimates</t>
  </si>
  <si>
    <t>ONGOING OPERATIONS AND MAINTENANCE COSTS</t>
  </si>
  <si>
    <t>City of Scappoose personnel, materials and services</t>
  </si>
  <si>
    <t>M&amp;E City of Scappoose and SBWC</t>
  </si>
  <si>
    <t>Cost Sharing/In-Kind Contributions to the Project</t>
  </si>
  <si>
    <t>SBWC IN-Kind monitoring, survey, restoration labor</t>
  </si>
  <si>
    <t>ODFW In-Kind monitoring oversight, survey, restoration consultation</t>
  </si>
  <si>
    <t>City of Scappoose In-Kind overall contribution in general labor and support</t>
  </si>
  <si>
    <t>City of Scappoose financial investment into the SBWC ladder project</t>
  </si>
  <si>
    <t>City of Scappoose In-Kind contribution for 1st year construction costs</t>
  </si>
  <si>
    <t>TOTAL "FIRST YEAR" CONSTRUCTION COSTS</t>
  </si>
  <si>
    <t>Total Cost of Project</t>
  </si>
  <si>
    <t>TOTAL "HIGH PRIORITY" GRANT DOLLARS REQUESTED</t>
  </si>
  <si>
    <t>City of Scappoose estimates in design and installation of monitoring gauges</t>
  </si>
  <si>
    <t>Yearly Totals</t>
  </si>
  <si>
    <t>Less Total Cost Sharing and In-Kind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</si>
</sst>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44" fontId="1" fillId="0" borderId="5" xfId="17" applyFont="1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4" fontId="1" fillId="0" borderId="18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9">
      <selection activeCell="A41" sqref="A41"/>
    </sheetView>
  </sheetViews>
  <sheetFormatPr defaultColWidth="9.140625" defaultRowHeight="12.75"/>
  <cols>
    <col min="9" max="9" width="12.28125" style="0" bestFit="1" customWidth="1"/>
  </cols>
  <sheetData>
    <row r="1" spans="1:5" ht="15.75">
      <c r="A1" s="14" t="s">
        <v>0</v>
      </c>
      <c r="B1" s="14"/>
      <c r="C1" s="14"/>
      <c r="D1" s="14"/>
      <c r="E1" s="14"/>
    </row>
    <row r="2" spans="1:5" ht="15.75">
      <c r="A2" s="14" t="s">
        <v>1</v>
      </c>
      <c r="B2" s="14"/>
      <c r="C2" s="14"/>
      <c r="D2" s="14"/>
      <c r="E2" s="14"/>
    </row>
    <row r="3" spans="1:13" ht="12.75">
      <c r="A3" s="15"/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16"/>
    </row>
    <row r="4" spans="1:5" ht="15.75">
      <c r="A4" s="14" t="s">
        <v>2</v>
      </c>
      <c r="B4" s="14"/>
      <c r="C4" s="14"/>
      <c r="D4" s="14"/>
      <c r="E4" s="14"/>
    </row>
    <row r="5" spans="1:5" ht="15.75">
      <c r="A5" s="14" t="s">
        <v>3</v>
      </c>
      <c r="B5" s="14"/>
      <c r="C5" s="14"/>
      <c r="D5" s="14"/>
      <c r="E5" s="14"/>
    </row>
    <row r="6" ht="13.5" thickBot="1"/>
    <row r="7" spans="1:13" ht="12.75">
      <c r="A7" s="26" t="s">
        <v>4</v>
      </c>
      <c r="B7" s="27"/>
      <c r="C7" s="27"/>
      <c r="D7" s="27"/>
      <c r="E7" s="27"/>
      <c r="F7" s="27"/>
      <c r="G7" s="27"/>
      <c r="H7" s="27"/>
      <c r="I7" s="28">
        <v>2001</v>
      </c>
      <c r="J7" s="28">
        <v>2002</v>
      </c>
      <c r="K7" s="28">
        <v>2003</v>
      </c>
      <c r="L7" s="28">
        <v>2004</v>
      </c>
      <c r="M7" s="28">
        <v>2005</v>
      </c>
    </row>
    <row r="8" spans="1:13" ht="12.75">
      <c r="A8" s="4" t="s">
        <v>8</v>
      </c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ht="12.75">
      <c r="A9" s="17" t="s">
        <v>5</v>
      </c>
      <c r="B9" s="18"/>
      <c r="C9" s="18"/>
      <c r="D9" s="18"/>
      <c r="E9" s="18"/>
      <c r="F9" s="18"/>
      <c r="G9" s="18"/>
      <c r="H9" s="18"/>
      <c r="I9" s="19">
        <v>110119</v>
      </c>
      <c r="J9" s="21"/>
      <c r="K9" s="21"/>
      <c r="L9" s="21"/>
      <c r="M9" s="21"/>
    </row>
    <row r="10" spans="1:13" ht="12.75">
      <c r="A10" s="17" t="s">
        <v>6</v>
      </c>
      <c r="B10" s="18"/>
      <c r="C10" s="18"/>
      <c r="D10" s="18"/>
      <c r="E10" s="18"/>
      <c r="F10" s="18"/>
      <c r="G10" s="18"/>
      <c r="H10" s="18"/>
      <c r="I10" s="19">
        <v>50000</v>
      </c>
      <c r="J10" s="21"/>
      <c r="K10" s="21"/>
      <c r="L10" s="21"/>
      <c r="M10" s="21"/>
    </row>
    <row r="11" spans="1:13" ht="12.75">
      <c r="A11" s="17" t="s">
        <v>7</v>
      </c>
      <c r="B11" s="18"/>
      <c r="C11" s="18"/>
      <c r="D11" s="18"/>
      <c r="E11" s="18"/>
      <c r="F11" s="18"/>
      <c r="G11" s="18"/>
      <c r="H11" s="18"/>
      <c r="I11" s="19">
        <v>10000</v>
      </c>
      <c r="J11" s="19"/>
      <c r="K11" s="19"/>
      <c r="L11" s="19"/>
      <c r="M11" s="19"/>
    </row>
    <row r="12" spans="1:13" ht="12.75">
      <c r="A12" s="17" t="s">
        <v>32</v>
      </c>
      <c r="B12" s="18"/>
      <c r="C12" s="18"/>
      <c r="D12" s="18"/>
      <c r="E12" s="18"/>
      <c r="F12" s="18"/>
      <c r="G12" s="18"/>
      <c r="H12" s="18"/>
      <c r="I12" s="19">
        <v>30000</v>
      </c>
      <c r="J12" s="21"/>
      <c r="K12" s="21"/>
      <c r="L12" s="21"/>
      <c r="M12" s="21"/>
    </row>
    <row r="13" spans="1:13" ht="12.75">
      <c r="A13" s="4" t="s">
        <v>18</v>
      </c>
      <c r="B13" s="5"/>
      <c r="C13" s="5"/>
      <c r="D13" s="5"/>
      <c r="E13" s="5"/>
      <c r="F13" s="5"/>
      <c r="G13" s="5"/>
      <c r="H13" s="5"/>
      <c r="I13" s="20">
        <f>SUM(I9:I12)</f>
        <v>200119</v>
      </c>
      <c r="J13" s="23"/>
      <c r="K13" s="23"/>
      <c r="L13" s="23"/>
      <c r="M13" s="23"/>
    </row>
    <row r="14" spans="1:13" ht="13.5" thickBot="1">
      <c r="A14" s="24"/>
      <c r="B14" s="25"/>
      <c r="C14" s="25"/>
      <c r="D14" s="25"/>
      <c r="E14" s="25"/>
      <c r="F14" s="25"/>
      <c r="G14" s="25"/>
      <c r="H14" s="25"/>
      <c r="I14" s="23"/>
      <c r="J14" s="23"/>
      <c r="K14" s="23"/>
      <c r="L14" s="23"/>
      <c r="M14" s="23"/>
    </row>
    <row r="15" spans="1:13" ht="12.75">
      <c r="A15" s="26" t="s">
        <v>9</v>
      </c>
      <c r="B15" s="27"/>
      <c r="C15" s="27"/>
      <c r="D15" s="27"/>
      <c r="E15" s="29"/>
      <c r="F15" s="29"/>
      <c r="G15" s="29"/>
      <c r="H15" s="29"/>
      <c r="I15" s="22"/>
      <c r="J15" s="22"/>
      <c r="K15" s="22"/>
      <c r="L15" s="22"/>
      <c r="M15" s="22"/>
    </row>
    <row r="16" spans="1:13" ht="12.75">
      <c r="A16" s="17" t="s">
        <v>10</v>
      </c>
      <c r="B16" s="18"/>
      <c r="C16" s="18"/>
      <c r="D16" s="18"/>
      <c r="E16" s="18"/>
      <c r="F16" s="18"/>
      <c r="G16" s="18"/>
      <c r="H16" s="18"/>
      <c r="I16" s="19">
        <v>66000</v>
      </c>
      <c r="J16" s="21"/>
      <c r="K16" s="21"/>
      <c r="L16" s="21"/>
      <c r="M16" s="21"/>
    </row>
    <row r="17" spans="1:13" ht="12.75">
      <c r="A17" s="17" t="s">
        <v>11</v>
      </c>
      <c r="B17" s="18"/>
      <c r="C17" s="18"/>
      <c r="D17" s="18"/>
      <c r="E17" s="18"/>
      <c r="F17" s="18"/>
      <c r="G17" s="18"/>
      <c r="H17" s="18"/>
      <c r="I17" s="19">
        <v>11220</v>
      </c>
      <c r="J17" s="21"/>
      <c r="K17" s="21"/>
      <c r="L17" s="21"/>
      <c r="M17" s="21"/>
    </row>
    <row r="18" spans="1:13" ht="12.75">
      <c r="A18" s="17" t="s">
        <v>12</v>
      </c>
      <c r="B18" s="18"/>
      <c r="C18" s="18"/>
      <c r="D18" s="18"/>
      <c r="E18" s="18"/>
      <c r="F18" s="18"/>
      <c r="G18" s="18"/>
      <c r="H18" s="18"/>
      <c r="I18" s="19">
        <v>4500</v>
      </c>
      <c r="J18" s="21"/>
      <c r="K18" s="21"/>
      <c r="L18" s="21"/>
      <c r="M18" s="21"/>
    </row>
    <row r="19" spans="1:13" ht="12.75">
      <c r="A19" s="17" t="s">
        <v>13</v>
      </c>
      <c r="B19" s="18"/>
      <c r="C19" s="18"/>
      <c r="D19" s="18"/>
      <c r="E19" s="18"/>
      <c r="F19" s="18"/>
      <c r="G19" s="18"/>
      <c r="H19" s="18"/>
      <c r="I19" s="19">
        <v>1830</v>
      </c>
      <c r="J19" s="21"/>
      <c r="K19" s="21"/>
      <c r="L19" s="21"/>
      <c r="M19" s="21"/>
    </row>
    <row r="20" spans="1:13" ht="12.75">
      <c r="A20" s="17" t="s">
        <v>14</v>
      </c>
      <c r="B20" s="18"/>
      <c r="C20" s="18"/>
      <c r="D20" s="18"/>
      <c r="E20" s="18"/>
      <c r="F20" s="18"/>
      <c r="G20" s="18"/>
      <c r="H20" s="18"/>
      <c r="I20" s="19">
        <v>9000</v>
      </c>
      <c r="J20" s="21"/>
      <c r="K20" s="21"/>
      <c r="L20" s="21"/>
      <c r="M20" s="21"/>
    </row>
    <row r="21" spans="1:13" ht="12.75">
      <c r="A21" s="17" t="s">
        <v>15</v>
      </c>
      <c r="B21" s="18"/>
      <c r="C21" s="18"/>
      <c r="D21" s="18"/>
      <c r="E21" s="18"/>
      <c r="F21" s="18"/>
      <c r="G21" s="18"/>
      <c r="H21" s="18"/>
      <c r="I21" s="19">
        <v>25000</v>
      </c>
      <c r="J21" s="21"/>
      <c r="K21" s="21"/>
      <c r="L21" s="21"/>
      <c r="M21" s="21"/>
    </row>
    <row r="22" spans="1:13" ht="12.75">
      <c r="A22" s="17" t="s">
        <v>16</v>
      </c>
      <c r="B22" s="18"/>
      <c r="C22" s="18"/>
      <c r="D22" s="18"/>
      <c r="E22" s="18"/>
      <c r="F22" s="18"/>
      <c r="G22" s="18"/>
      <c r="H22" s="18"/>
      <c r="I22" s="19">
        <v>20000</v>
      </c>
      <c r="J22" s="21"/>
      <c r="K22" s="21"/>
      <c r="L22" s="21"/>
      <c r="M22" s="21"/>
    </row>
    <row r="23" spans="1:13" ht="12.75">
      <c r="A23" s="17" t="s">
        <v>17</v>
      </c>
      <c r="B23" s="18"/>
      <c r="C23" s="18"/>
      <c r="D23" s="18"/>
      <c r="E23" s="18"/>
      <c r="F23" s="18"/>
      <c r="G23" s="18"/>
      <c r="H23" s="18"/>
      <c r="I23" s="19">
        <v>15000</v>
      </c>
      <c r="J23" s="21"/>
      <c r="K23" s="21"/>
      <c r="L23" s="21"/>
      <c r="M23" s="21"/>
    </row>
    <row r="24" spans="1:13" ht="12.75">
      <c r="A24" s="4" t="s">
        <v>19</v>
      </c>
      <c r="B24" s="5"/>
      <c r="C24" s="5"/>
      <c r="D24" s="5"/>
      <c r="E24" s="5"/>
      <c r="F24" s="5"/>
      <c r="G24" s="5"/>
      <c r="H24" s="5"/>
      <c r="I24" s="20">
        <f>SUM(I16:I23)</f>
        <v>152550</v>
      </c>
      <c r="J24" s="21"/>
      <c r="K24" s="21"/>
      <c r="L24" s="21"/>
      <c r="M24" s="21"/>
    </row>
    <row r="25" spans="1:13" ht="13.5" thickBot="1">
      <c r="A25" s="24"/>
      <c r="B25" s="25"/>
      <c r="C25" s="25"/>
      <c r="D25" s="25"/>
      <c r="E25" s="25"/>
      <c r="F25" s="25"/>
      <c r="G25" s="25"/>
      <c r="H25" s="25"/>
      <c r="I25" s="23"/>
      <c r="J25" s="21"/>
      <c r="K25" s="21"/>
      <c r="L25" s="21"/>
      <c r="M25" s="21"/>
    </row>
    <row r="26" spans="1:13" ht="13.5" thickBot="1">
      <c r="A26" s="31" t="s">
        <v>29</v>
      </c>
      <c r="B26" s="32"/>
      <c r="C26" s="32"/>
      <c r="D26" s="32"/>
      <c r="E26" s="32"/>
      <c r="F26" s="32"/>
      <c r="G26" s="32"/>
      <c r="H26" s="32"/>
      <c r="I26" s="33">
        <f>SUM(I13+I24)</f>
        <v>352669</v>
      </c>
      <c r="J26" s="30"/>
      <c r="K26" s="21"/>
      <c r="L26" s="21"/>
      <c r="M26" s="21"/>
    </row>
    <row r="27" spans="1:13" ht="13.5" thickBot="1">
      <c r="A27" s="1"/>
      <c r="B27" s="2"/>
      <c r="C27" s="2"/>
      <c r="D27" s="2"/>
      <c r="E27" s="2"/>
      <c r="F27" s="2"/>
      <c r="G27" s="2"/>
      <c r="H27" s="2"/>
      <c r="I27" s="3"/>
      <c r="J27" s="23"/>
      <c r="K27" s="23"/>
      <c r="L27" s="23"/>
      <c r="M27" s="23"/>
    </row>
    <row r="28" spans="1:13" ht="12.75">
      <c r="A28" s="26" t="s">
        <v>20</v>
      </c>
      <c r="B28" s="27"/>
      <c r="C28" s="27"/>
      <c r="D28" s="27"/>
      <c r="E28" s="27"/>
      <c r="F28" s="27"/>
      <c r="G28" s="27"/>
      <c r="H28" s="27"/>
      <c r="I28" s="28"/>
      <c r="J28" s="28"/>
      <c r="K28" s="28"/>
      <c r="L28" s="28"/>
      <c r="M28" s="28"/>
    </row>
    <row r="29" spans="1:13" ht="12.75">
      <c r="A29" s="17" t="s">
        <v>21</v>
      </c>
      <c r="B29" s="18"/>
      <c r="C29" s="18"/>
      <c r="D29" s="18"/>
      <c r="E29" s="18"/>
      <c r="F29" s="18"/>
      <c r="G29" s="18"/>
      <c r="H29" s="18"/>
      <c r="I29" s="21"/>
      <c r="J29" s="19">
        <v>11000</v>
      </c>
      <c r="K29" s="19">
        <v>11350</v>
      </c>
      <c r="L29" s="19">
        <v>11747</v>
      </c>
      <c r="M29" s="19">
        <v>12158</v>
      </c>
    </row>
    <row r="30" spans="1:13" ht="12.75">
      <c r="A30" s="17" t="s">
        <v>22</v>
      </c>
      <c r="B30" s="18"/>
      <c r="C30" s="18"/>
      <c r="D30" s="18"/>
      <c r="E30" s="18"/>
      <c r="F30" s="18"/>
      <c r="G30" s="18"/>
      <c r="H30" s="18"/>
      <c r="I30" s="21"/>
      <c r="J30" s="19">
        <v>5000</v>
      </c>
      <c r="K30" s="19">
        <v>5000</v>
      </c>
      <c r="L30" s="19">
        <v>5000</v>
      </c>
      <c r="M30" s="19">
        <v>5000</v>
      </c>
    </row>
    <row r="31" spans="1:13" ht="13.5" thickBot="1">
      <c r="A31" s="24"/>
      <c r="B31" s="25"/>
      <c r="C31" s="25"/>
      <c r="D31" s="25"/>
      <c r="E31" s="25"/>
      <c r="F31" s="25"/>
      <c r="G31" s="25"/>
      <c r="H31" s="25"/>
      <c r="I31" s="23"/>
      <c r="J31" s="23"/>
      <c r="K31" s="23"/>
      <c r="L31" s="23"/>
      <c r="M31" s="23"/>
    </row>
    <row r="32" spans="1:13" ht="12.75">
      <c r="A32" s="26" t="s">
        <v>23</v>
      </c>
      <c r="B32" s="27"/>
      <c r="C32" s="27"/>
      <c r="D32" s="27"/>
      <c r="E32" s="27"/>
      <c r="F32" s="27"/>
      <c r="G32" s="27"/>
      <c r="H32" s="27"/>
      <c r="I32" s="22"/>
      <c r="J32" s="22"/>
      <c r="K32" s="22"/>
      <c r="L32" s="22"/>
      <c r="M32" s="22"/>
    </row>
    <row r="33" spans="1:13" ht="12.75">
      <c r="A33" s="17" t="s">
        <v>24</v>
      </c>
      <c r="B33" s="18"/>
      <c r="C33" s="18"/>
      <c r="D33" s="18"/>
      <c r="E33" s="18"/>
      <c r="F33" s="18"/>
      <c r="G33" s="18"/>
      <c r="H33" s="18"/>
      <c r="I33" s="19">
        <v>10000</v>
      </c>
      <c r="J33" s="21"/>
      <c r="K33" s="21"/>
      <c r="L33" s="21"/>
      <c r="M33" s="21"/>
    </row>
    <row r="34" spans="1:13" ht="12.75">
      <c r="A34" s="17" t="s">
        <v>25</v>
      </c>
      <c r="B34" s="18"/>
      <c r="C34" s="18"/>
      <c r="D34" s="18"/>
      <c r="E34" s="18"/>
      <c r="F34" s="18"/>
      <c r="G34" s="18"/>
      <c r="H34" s="18"/>
      <c r="I34" s="19">
        <v>6000</v>
      </c>
      <c r="J34" s="21"/>
      <c r="K34" s="21"/>
      <c r="L34" s="21"/>
      <c r="M34" s="21"/>
    </row>
    <row r="35" spans="1:13" ht="12.75">
      <c r="A35" s="17" t="s">
        <v>26</v>
      </c>
      <c r="B35" s="18"/>
      <c r="C35" s="18"/>
      <c r="D35" s="18"/>
      <c r="E35" s="18"/>
      <c r="F35" s="18"/>
      <c r="G35" s="18"/>
      <c r="H35" s="18"/>
      <c r="I35" s="19">
        <v>25000</v>
      </c>
      <c r="J35" s="21"/>
      <c r="K35" s="21"/>
      <c r="L35" s="21"/>
      <c r="M35" s="21"/>
    </row>
    <row r="36" spans="1:13" ht="12.75">
      <c r="A36" s="17" t="s">
        <v>27</v>
      </c>
      <c r="B36" s="18"/>
      <c r="C36" s="18"/>
      <c r="D36" s="18"/>
      <c r="E36" s="18"/>
      <c r="F36" s="18"/>
      <c r="G36" s="18"/>
      <c r="H36" s="18"/>
      <c r="I36" s="19">
        <v>20000</v>
      </c>
      <c r="J36" s="21"/>
      <c r="K36" s="21"/>
      <c r="L36" s="21"/>
      <c r="M36" s="21"/>
    </row>
    <row r="37" spans="1:13" ht="12.75">
      <c r="A37" s="17" t="s">
        <v>28</v>
      </c>
      <c r="B37" s="18"/>
      <c r="C37" s="18"/>
      <c r="D37" s="18"/>
      <c r="E37" s="18"/>
      <c r="F37" s="18"/>
      <c r="G37" s="18"/>
      <c r="H37" s="18"/>
      <c r="I37" s="19">
        <v>77220</v>
      </c>
      <c r="J37" s="21"/>
      <c r="K37" s="21"/>
      <c r="L37" s="21"/>
      <c r="M37" s="21"/>
    </row>
    <row r="38" spans="1:13" ht="12.75">
      <c r="A38" s="4"/>
      <c r="B38" s="5"/>
      <c r="C38" s="5"/>
      <c r="D38" s="5"/>
      <c r="E38" s="5"/>
      <c r="F38" s="5"/>
      <c r="G38" s="4" t="s">
        <v>33</v>
      </c>
      <c r="H38" s="5"/>
      <c r="I38" s="10">
        <f>SUM(I33:I37)</f>
        <v>138220</v>
      </c>
      <c r="J38" s="10">
        <f>SUM(J29:J37)</f>
        <v>16000</v>
      </c>
      <c r="K38" s="10">
        <f>SUM(K29:K37)</f>
        <v>16350</v>
      </c>
      <c r="L38" s="10">
        <f>SUM(L29:L37)</f>
        <v>16747</v>
      </c>
      <c r="M38" s="10">
        <f>SUM(M29:M37)</f>
        <v>17158</v>
      </c>
    </row>
    <row r="39" spans="1:13" ht="12.75">
      <c r="A39" s="4" t="s">
        <v>30</v>
      </c>
      <c r="B39" s="5"/>
      <c r="C39" s="5"/>
      <c r="D39" s="5"/>
      <c r="E39" s="5"/>
      <c r="F39" s="5"/>
      <c r="G39" s="5"/>
      <c r="H39" s="5"/>
      <c r="I39" s="10">
        <f>SUM(I13+I24+I38)</f>
        <v>490889</v>
      </c>
      <c r="J39" s="7"/>
      <c r="K39" s="8"/>
      <c r="L39" s="8"/>
      <c r="M39" s="8"/>
    </row>
    <row r="40" spans="1:13" ht="13.5" thickBot="1">
      <c r="A40" s="7" t="s">
        <v>34</v>
      </c>
      <c r="B40" s="8"/>
      <c r="C40" s="8"/>
      <c r="D40" s="8"/>
      <c r="E40" s="8"/>
      <c r="F40" s="8"/>
      <c r="G40" s="8"/>
      <c r="H40" s="8"/>
      <c r="I40" s="9">
        <f>SUM(I38:M38)</f>
        <v>204475</v>
      </c>
      <c r="J40" s="1"/>
      <c r="K40" s="2"/>
      <c r="L40" s="2"/>
      <c r="M40" s="2"/>
    </row>
    <row r="41" spans="1:13" ht="14.25" thickBot="1" thickTop="1">
      <c r="A41" s="11" t="s">
        <v>31</v>
      </c>
      <c r="B41" s="12"/>
      <c r="C41" s="12"/>
      <c r="D41" s="12"/>
      <c r="E41" s="12"/>
      <c r="F41" s="12"/>
      <c r="G41" s="12"/>
      <c r="H41" s="12"/>
      <c r="I41" s="13">
        <f>SUM(I39-I40)</f>
        <v>286414</v>
      </c>
      <c r="J41" s="2"/>
      <c r="K41" s="2"/>
      <c r="L41" s="2"/>
      <c r="M41" s="2"/>
    </row>
    <row r="42" spans="1:13" ht="13.5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printOptions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Gillham</dc:creator>
  <cp:keywords/>
  <dc:description/>
  <cp:lastModifiedBy>Jerry Gillham</cp:lastModifiedBy>
  <cp:lastPrinted>2000-12-15T01:13:57Z</cp:lastPrinted>
  <dcterms:created xsi:type="dcterms:W3CDTF">2000-12-14T22:02:57Z</dcterms:created>
  <dcterms:modified xsi:type="dcterms:W3CDTF">2000-12-15T01:14:24Z</dcterms:modified>
  <cp:category/>
  <cp:version/>
  <cp:contentType/>
  <cp:contentStatus/>
</cp:coreProperties>
</file>