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20" tabRatio="805" activeTab="0"/>
  </bookViews>
  <sheets>
    <sheet name="1. Book B Description" sheetId="1" r:id="rId1"/>
    <sheet name="2. Table 1. Staff Recom Budget" sheetId="2" r:id="rId2"/>
    <sheet name="3. Table 2.  Exec. Summ " sheetId="3" r:id="rId3"/>
  </sheets>
  <externalReferences>
    <externalReference r:id="rId6"/>
    <externalReference r:id="rId7"/>
    <externalReference r:id="rId8"/>
    <externalReference r:id="rId9"/>
  </externalReferences>
  <definedNames>
    <definedName name="bparank">'[3]bprRank'!$A$2:$B$97</definedName>
    <definedName name="fy02base" localSheetId="1">'2. Table 1. Staff Recom Budget'!$AC$33</definedName>
    <definedName name="fy02base">#REF!</definedName>
    <definedName name="fy02changes">#REF!</definedName>
    <definedName name="fy02total">#REF!</definedName>
    <definedName name="fy03base" localSheetId="1">'2. Table 1. Staff Recom Budget'!$AL$33</definedName>
    <definedName name="fy03base">#REF!</definedName>
    <definedName name="fy03changes">#REF!</definedName>
    <definedName name="fy03total">#REF!</definedName>
    <definedName name="fy04base" localSheetId="1">'2. Table 1. Staff Recom Budget'!$AU$33</definedName>
    <definedName name="fy04base">#REF!</definedName>
    <definedName name="fy04changes">#REF!</definedName>
    <definedName name="fy04total">#REF!</definedName>
    <definedName name="outyears">#REF!</definedName>
    <definedName name="_xlnm.Print_Area" localSheetId="1">'2. Table 1. Staff Recom Budget'!$A$1:$BB$33</definedName>
    <definedName name="_xlnm.Print_Area" localSheetId="2">'3. Table 2.  Exec. Summ '!$B$1:$P$24</definedName>
    <definedName name="_xlnm.Print_Titles" localSheetId="1">'2. Table 1. Staff Recom Budget'!$1:$2</definedName>
    <definedName name="_xlnm.Print_Titles" localSheetId="2">'3. Table 2.  Exec. Summ '!$2:$2</definedName>
    <definedName name="tbl2Criteria">#REF!</definedName>
    <definedName name="tblMountainColumbiaFY02_06phaseA">'[1]tblMountainColumbiaFY02_06phase'!$A$4:$AA$57</definedName>
    <definedName name="ted">#REF!</definedName>
  </definedNames>
  <calcPr fullCalcOnLoad="1"/>
</workbook>
</file>

<file path=xl/sharedStrings.xml><?xml version="1.0" encoding="utf-8"?>
<sst xmlns="http://schemas.openxmlformats.org/spreadsheetml/2006/main" count="369" uniqueCount="177">
  <si>
    <t>Subbasin</t>
  </si>
  <si>
    <t>Title</t>
  </si>
  <si>
    <t>Sponsor</t>
  </si>
  <si>
    <t>CBFWA</t>
  </si>
  <si>
    <t>ISRP</t>
  </si>
  <si>
    <t>High Priority</t>
  </si>
  <si>
    <t>FY02_04 (Amt Proposed)</t>
  </si>
  <si>
    <t>FY02 (Amt Proposed)</t>
  </si>
  <si>
    <t>Comments</t>
  </si>
  <si>
    <t>Project ID</t>
  </si>
  <si>
    <t>Total</t>
  </si>
  <si>
    <t>PD</t>
  </si>
  <si>
    <t>CI</t>
  </si>
  <si>
    <t>OM</t>
  </si>
  <si>
    <t>ME</t>
  </si>
  <si>
    <t>FY 2002 CBFWA original</t>
  </si>
  <si>
    <t>FY01 carryover</t>
  </si>
  <si>
    <t>Asotin</t>
  </si>
  <si>
    <t>Asotin County Riparian Buffer and Couse and Tenmile Creeks Protection and Implementation Project</t>
  </si>
  <si>
    <t>Assess Salmonids in the Asotin Creek Watershed</t>
  </si>
  <si>
    <t>Protect and Restore the Asotin Creek Watershed</t>
  </si>
  <si>
    <t>Continued Coordination and Implementation of Asotin Creek Watershed Projects</t>
  </si>
  <si>
    <t>Grande Ronde</t>
  </si>
  <si>
    <t>Oregon Plan Blue Mountain Province Fish Screening/Fish Passage.</t>
  </si>
  <si>
    <t>Wallowa County Culvert Inventory</t>
  </si>
  <si>
    <t>Precious Lands Wildlife Habitat Expansion</t>
  </si>
  <si>
    <t>Grande Ronde Basin Fish Habitat Enhancement Project</t>
  </si>
  <si>
    <t>Northeast Oregon Hatchery Master Plan</t>
  </si>
  <si>
    <t>Northeast Oregon Hatcheries Planning (ODFW)</t>
  </si>
  <si>
    <t>Implement the Grande Ronde Model Watershed Program Administration and Habitat Restoration Projects</t>
  </si>
  <si>
    <t>Investigate Life History of Spring Chinook Salmon and Summer Steelhead in the Grande Ronde River Basin and Monitor Salmonid Populations and Habitat</t>
  </si>
  <si>
    <t>Characterize the Migratory Patterns, Population Structure, Food Habits, Abundance of Bull Trout from Subbasins in the Blue Mountain Province.</t>
  </si>
  <si>
    <t>NE Oregon Wildlife Mitigation Project -- "Precious Lands"</t>
  </si>
  <si>
    <t>CTUIR Grande Ronde Subbasin Restoration</t>
  </si>
  <si>
    <t>Grande Ronde Supplementation: Lostine River O&amp;M and M&amp;E</t>
  </si>
  <si>
    <t>Facility O&amp;M And Program M&amp;E For Grande Ronde Spring Chinook Salmon and Summer Steelhead</t>
  </si>
  <si>
    <t>Northeast Oregon Hatcheries Implementation (ODFW)</t>
  </si>
  <si>
    <t>Grande Ronde Basin Spring Chinook Captive Broodstock Program</t>
  </si>
  <si>
    <t>Captive Broodstock Artificial Propagation</t>
  </si>
  <si>
    <t>Securing Wildlife Mitigation Sites - Oregon, Ladd Marsh WMA Additions</t>
  </si>
  <si>
    <t>Imnaha</t>
  </si>
  <si>
    <t>Bull trout population assessment and life history characteristics in association with habitat quality and land use:  template for recovery planning.</t>
  </si>
  <si>
    <t>Adult Steelhead Status Monitoring - Imnaha River Subbasin</t>
  </si>
  <si>
    <t>Imnaha Smolt Survival and Smolt to Adult Return Rate Quantification</t>
  </si>
  <si>
    <t>Snake Hells Canyon</t>
  </si>
  <si>
    <t>Evaluate Potential Means of Rebuilding Sturgeon Populations in the Snake River Between Lower Granite and Hells Canyon Dams</t>
  </si>
  <si>
    <t>Spawning distribution of Snake River fall chinook salmon</t>
  </si>
  <si>
    <t>Monitor and EvaluateYearling Snake River Fall Chinook Released Upstream Of Lower Granite Dam</t>
  </si>
  <si>
    <t>Pittsburg Landing (199801005),Capt. John Rapids (199801007), Big Canyon (199801008) Fall Chinook Acclimation Facilities</t>
  </si>
  <si>
    <t/>
  </si>
  <si>
    <t>FY01 Council SOY</t>
  </si>
  <si>
    <t>Agree - Fundable</t>
  </si>
  <si>
    <t>Disagree - Fundable in Part</t>
  </si>
  <si>
    <t>Disagree - Not Fundable</t>
  </si>
  <si>
    <t>Agree - Fundable [priority?]</t>
  </si>
  <si>
    <t>Agree - Fundable (Medium Priority)</t>
  </si>
  <si>
    <t xml:space="preserve">FY 2002 </t>
  </si>
  <si>
    <t xml:space="preserve">FY 2003 </t>
  </si>
  <si>
    <t xml:space="preserve">FY 2004 </t>
  </si>
  <si>
    <t>Sheet No.</t>
  </si>
  <si>
    <t>Sheet Title</t>
  </si>
  <si>
    <t>Description</t>
  </si>
  <si>
    <t>Check</t>
  </si>
  <si>
    <t>FY 2002</t>
  </si>
  <si>
    <t>FY 2003</t>
  </si>
  <si>
    <t>FY 2004</t>
  </si>
  <si>
    <t>Total effect</t>
  </si>
  <si>
    <t>FY02 proposed</t>
  </si>
  <si>
    <t>FY03 proposed</t>
  </si>
  <si>
    <t>FY04 proposed</t>
  </si>
  <si>
    <t>02PD</t>
  </si>
  <si>
    <t>02CI</t>
  </si>
  <si>
    <t>02OM</t>
  </si>
  <si>
    <t>02ME</t>
  </si>
  <si>
    <t>FY02-04 proposed</t>
  </si>
  <si>
    <t>03PD</t>
  </si>
  <si>
    <t>03CI</t>
  </si>
  <si>
    <t>03OM</t>
  </si>
  <si>
    <t>03ME</t>
  </si>
  <si>
    <t>04PD</t>
  </si>
  <si>
    <t>04CI</t>
  </si>
  <si>
    <t>04OM</t>
  </si>
  <si>
    <t>04ME</t>
  </si>
  <si>
    <t>Request for FY 02 to 271K will look at change as new work / 26500 KREP</t>
  </si>
  <si>
    <t>Asking for additional funding based on ISRP comments /still within amount proposed / Revised cut tasks tasks 3G and H, and objectives 2 &amp;3.</t>
  </si>
  <si>
    <t>Check FY 01 . Change 1 mill / Chnaged FY 03 and 04 to 318,000 for Plan / Admin, NEOH Master Plan M&amp;E should address all project element capital components and of 199701501</t>
  </si>
  <si>
    <t>Revised, passive restoration only, no active restoration activities for objective 1. Project budget enhance in FY03 and 04 for loss of engineering</t>
  </si>
  <si>
    <t>Verify FY 01 Bonne funding / ODFW Priority list added $138000 to add winter habitat assessment tasks</t>
  </si>
  <si>
    <t>2nd priority / even with 27014 (Applied 3.4% to FY 02) / Possible Surfbd per NPT.  Removed C&amp;I objective 1c and d, objective 2a and 3b for policy reasons per active restoration prior to subbasin planning.</t>
  </si>
  <si>
    <t>1st Priority Applied 3.4% rule to FY 02)</t>
  </si>
  <si>
    <t>2nd priority /Federal Lands BPA?</t>
  </si>
  <si>
    <t>Out years developed from based on ISRP comments</t>
  </si>
  <si>
    <t>Applied 3.4% rule</t>
  </si>
  <si>
    <t>Amt Propsed Changed / Revised 2/8/02</t>
  </si>
  <si>
    <t>Budget revised per ISRP Comment and 3.4% rule applied, address coordination with 199405400 in contracting</t>
  </si>
  <si>
    <t>Sponsor revised based on ISRP, Revised further based upon BPA comments. Links to NEOH Master Plan M&amp;E?</t>
  </si>
  <si>
    <t>Fund conditionally.  Project sponsors need to address ISRP comments and concerns.</t>
  </si>
  <si>
    <t>Implemented funding to conduct priority ODFW,USFWS project to address Bi-op.  EMAP objective removed per BPA comment, ISRP comments.  ISRP issues, including coordination with 27017, to be addressed during contracting.</t>
  </si>
  <si>
    <t xml:space="preserve">FY 01 change to reflect BPA Contract, see FY SOY Changes / added back M&amp;E to FY 02  </t>
  </si>
  <si>
    <t xml:space="preserve">FY 01 correct, funds from other source see how amt proposed fits tree </t>
  </si>
  <si>
    <t>Adjusted per NP tribe request</t>
  </si>
  <si>
    <t>Base should be FY 01 149815 / On-going Objectives / No changes made NP tribe request Revised</t>
  </si>
  <si>
    <t>Look at FY 01, carry Forward as it effects out years / No change made 1-29-02 / Changed FY 01 to Reflect Carry forward</t>
  </si>
  <si>
    <t>FY 01 190816 / request for 175000 / Council budget doesn't show this Project ## added base for 199701500 / Budget reduced per BPA comment, policy consideration - expansion or changes should be addressed as part of NEOH Master Plan M&amp;E element</t>
  </si>
  <si>
    <t>FY 01 450,919</t>
  </si>
  <si>
    <t>Imnaha Issue 1</t>
  </si>
  <si>
    <t>Imnaha Issue 2</t>
  </si>
  <si>
    <t>Imnaha Issue 3</t>
  </si>
  <si>
    <t>FY01 Council approved SOY</t>
  </si>
  <si>
    <t>Descriptions of  Tables</t>
  </si>
  <si>
    <t>NA</t>
  </si>
  <si>
    <t>Tables in Workbook B</t>
  </si>
  <si>
    <t>Province Allocation</t>
  </si>
  <si>
    <t xml:space="preserve">CBFWA  (Amount Proposed) </t>
  </si>
  <si>
    <t>Province Allocation Minus Staff Revisions</t>
  </si>
  <si>
    <t>Anadromous</t>
  </si>
  <si>
    <t>Resident</t>
  </si>
  <si>
    <t>Wildlife</t>
  </si>
  <si>
    <t>ACCD</t>
  </si>
  <si>
    <t>NPTFWP</t>
  </si>
  <si>
    <t>NPT</t>
  </si>
  <si>
    <t>WDFW</t>
  </si>
  <si>
    <t>ODFW</t>
  </si>
  <si>
    <t>CTUIR</t>
  </si>
  <si>
    <t>USFWS</t>
  </si>
  <si>
    <t>NPTFRM</t>
  </si>
  <si>
    <t>UCFWR / USGS</t>
  </si>
  <si>
    <t>GRMWP</t>
  </si>
  <si>
    <t>Issue Number</t>
  </si>
  <si>
    <t>Total Staff Recommended Budget</t>
  </si>
  <si>
    <t>Grande Rhonde 1</t>
  </si>
  <si>
    <t>Grande Rhonde 2</t>
  </si>
  <si>
    <t>Grande Rhonde 3</t>
  </si>
  <si>
    <t>Grande Rhonde 4</t>
  </si>
  <si>
    <t>Grande Rhonde 5</t>
  </si>
  <si>
    <t>Grande Rhonde 6</t>
  </si>
  <si>
    <t>Grande Rhonde 7</t>
  </si>
  <si>
    <t>Grande Rhonde 8</t>
  </si>
  <si>
    <t>Grande Rhonde 9</t>
  </si>
  <si>
    <t>Grande Rhonde 10</t>
  </si>
  <si>
    <t>Grande Rhonde 11</t>
  </si>
  <si>
    <t>Snake Hells Canyon 1</t>
  </si>
  <si>
    <t>Asotin 4</t>
  </si>
  <si>
    <t>Asotin 3</t>
  </si>
  <si>
    <t>Asotin 2</t>
  </si>
  <si>
    <t>Asotin 1</t>
  </si>
  <si>
    <t>Province Total</t>
  </si>
  <si>
    <t>Subtotal Staff Recommended Decreases</t>
  </si>
  <si>
    <t>Subtotal Staff Recommended Increases</t>
  </si>
  <si>
    <t>Category</t>
  </si>
  <si>
    <t>Ongoing  "Base" Budget from Table 3</t>
  </si>
  <si>
    <t xml:space="preserve">Staff Revisions to Budget </t>
  </si>
  <si>
    <t>Area</t>
  </si>
  <si>
    <t>Project budget total</t>
  </si>
  <si>
    <t>*Total</t>
  </si>
  <si>
    <t>Note and Descriptions:</t>
  </si>
  <si>
    <t xml:space="preserve">"Base" On-going Projects </t>
  </si>
  <si>
    <t xml:space="preserve">Other "Consensus" Proposals  </t>
  </si>
  <si>
    <t xml:space="preserve">"Non-Consensus" Proposals </t>
  </si>
  <si>
    <t>\</t>
  </si>
  <si>
    <t>This table is an overall summary of staff revisions to the original CBFWA (amount proposed ) budgets</t>
  </si>
  <si>
    <t>* (Province allocation minus staff revisions) is included in Anadromous total</t>
  </si>
  <si>
    <t xml:space="preserve">Staff Recommended Changes to Ongoing "Base" Budget </t>
  </si>
  <si>
    <t>No.</t>
  </si>
  <si>
    <t xml:space="preserve">SubTotal </t>
  </si>
  <si>
    <t xml:space="preserve">Total Province  Budgets </t>
  </si>
  <si>
    <t>Funding Allocation</t>
  </si>
  <si>
    <t>Subbasin /Issue</t>
  </si>
  <si>
    <t xml:space="preserve">Provides a overview of the following totals;  Province allocation, CBFWA amount proposed, Staff revisions to CBFWA amount proposed. </t>
  </si>
  <si>
    <t>% of total budget</t>
  </si>
  <si>
    <t>Table 2: Council Approved FY 2002 Through FY 2004 Blue Mountain / Executive Summary</t>
  </si>
  <si>
    <t>Phase Data for Council Approved Budgets</t>
  </si>
  <si>
    <t>Council Workbook B for Provincial Project Budgets</t>
  </si>
  <si>
    <t>Check of Phase data for BPA</t>
  </si>
  <si>
    <t xml:space="preserve">Table 1 . Council Approved / Staff Recommended Total Project Budgets </t>
  </si>
  <si>
    <t xml:space="preserve">Table 2. Council Approved Executive Summary </t>
  </si>
  <si>
    <t xml:space="preserve">Table 1 should be used to obtain the  total staff recommended budget for each project. The Table also references project specific issues described in the Issue Memorandum that should consulted in contracting. (The project by project phase data is to the right of the summary table but is not included in the print area)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</si>
</sst>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quot;$&quot;#,##0.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0_);\(0\)"/>
    <numFmt numFmtId="172" formatCode="&quot;$&quot;#,##0"/>
    <numFmt numFmtId="173" formatCode="&quot;$&quot;#,##0.0;\(&quot;$&quot;#,##0.0\)"/>
    <numFmt numFmtId="174" formatCode="&quot;$&quot;#,##0;\(&quot;$&quot;#,##0\)"/>
    <numFmt numFmtId="175" formatCode="&quot;$&quot;#,##0.00"/>
    <numFmt numFmtId="176" formatCode="&quot;$&quot;#,##0;[Red]&quot;$&quot;#,##0"/>
    <numFmt numFmtId="177" formatCode="&quot;$&quot;#,##0.00;[Red]&quot;$&quot;#,##0.00"/>
    <numFmt numFmtId="178" formatCode="#,##0.00;[Red]#,##0.00"/>
    <numFmt numFmtId="179" formatCode="0_);[Red]\(0\)"/>
    <numFmt numFmtId="180" formatCode="_(* #,##0.000_);_(* \(#,##0.000\);_(* &quot;-&quot;???_);_(@_)"/>
    <numFmt numFmtId="181" formatCode="0.0"/>
    <numFmt numFmtId="182" formatCode="0.0%"/>
    <numFmt numFmtId="183" formatCode="0.000%"/>
    <numFmt numFmtId="184" formatCode="#,##0.0_);[Red]\(#,##0.0\)"/>
  </numFmts>
  <fonts count="42">
    <font>
      <sz val="10"/>
      <color indexed="8"/>
      <name val="Arial"/>
      <family val="0"/>
    </font>
    <font>
      <u val="single"/>
      <sz val="10"/>
      <color indexed="14"/>
      <name val="MS Sans Serif"/>
      <family val="0"/>
    </font>
    <font>
      <u val="single"/>
      <sz val="10"/>
      <color indexed="12"/>
      <name val="MS Sans Serif"/>
      <family val="0"/>
    </font>
    <font>
      <b/>
      <sz val="14"/>
      <color indexed="8"/>
      <name val="Arial"/>
      <family val="2"/>
    </font>
    <font>
      <sz val="12"/>
      <color indexed="8"/>
      <name val="Arial"/>
      <family val="2"/>
    </font>
    <font>
      <b/>
      <sz val="10"/>
      <color indexed="8"/>
      <name val="Arial"/>
      <family val="2"/>
    </font>
    <font>
      <sz val="10"/>
      <name val="Arial"/>
      <family val="0"/>
    </font>
    <font>
      <b/>
      <sz val="12"/>
      <name val="Arial"/>
      <family val="2"/>
    </font>
    <font>
      <sz val="12"/>
      <name val="Arial"/>
      <family val="2"/>
    </font>
    <font>
      <sz val="11"/>
      <color indexed="8"/>
      <name val="Arial"/>
      <family val="2"/>
    </font>
    <font>
      <b/>
      <sz val="11"/>
      <color indexed="8"/>
      <name val="Arial"/>
      <family val="2"/>
    </font>
    <font>
      <b/>
      <sz val="11"/>
      <name val="Arial"/>
      <family val="2"/>
    </font>
    <font>
      <sz val="11"/>
      <name val="Arial"/>
      <family val="2"/>
    </font>
    <font>
      <sz val="11"/>
      <color indexed="12"/>
      <name val="Arial"/>
      <family val="2"/>
    </font>
    <font>
      <sz val="13"/>
      <color indexed="8"/>
      <name val="Arial"/>
      <family val="2"/>
    </font>
    <font>
      <b/>
      <sz val="14"/>
      <name val="Arial"/>
      <family val="2"/>
    </font>
    <font>
      <b/>
      <sz val="20"/>
      <color indexed="8"/>
      <name val="Arial"/>
      <family val="2"/>
    </font>
    <font>
      <b/>
      <sz val="22"/>
      <color indexed="8"/>
      <name val="Arial"/>
      <family val="2"/>
    </font>
    <font>
      <sz val="22"/>
      <color indexed="8"/>
      <name val="Arial"/>
      <family val="2"/>
    </font>
    <font>
      <b/>
      <sz val="20"/>
      <name val="Arial"/>
      <family val="2"/>
    </font>
    <font>
      <b/>
      <sz val="24"/>
      <color indexed="8"/>
      <name val="Arial"/>
      <family val="2"/>
    </font>
    <font>
      <b/>
      <i/>
      <sz val="24"/>
      <color indexed="8"/>
      <name val="Arial"/>
      <family val="2"/>
    </font>
    <font>
      <b/>
      <i/>
      <sz val="20"/>
      <name val="Arial"/>
      <family val="2"/>
    </font>
    <font>
      <b/>
      <sz val="21"/>
      <color indexed="8"/>
      <name val="Arial"/>
      <family val="2"/>
    </font>
    <font>
      <b/>
      <sz val="21"/>
      <name val="Arial"/>
      <family val="2"/>
    </font>
    <font>
      <b/>
      <i/>
      <sz val="11"/>
      <name val="Arial"/>
      <family val="2"/>
    </font>
    <font>
      <b/>
      <sz val="14"/>
      <color indexed="12"/>
      <name val="Arial"/>
      <family val="2"/>
    </font>
    <font>
      <sz val="21"/>
      <color indexed="8"/>
      <name val="Arial"/>
      <family val="2"/>
    </font>
    <font>
      <b/>
      <i/>
      <sz val="18"/>
      <name val="Arial"/>
      <family val="2"/>
    </font>
    <font>
      <b/>
      <i/>
      <sz val="21"/>
      <name val="Arial"/>
      <family val="2"/>
    </font>
    <font>
      <b/>
      <sz val="28"/>
      <color indexed="8"/>
      <name val="Arial"/>
      <family val="2"/>
    </font>
    <font>
      <b/>
      <sz val="28"/>
      <name val="Arial"/>
      <family val="2"/>
    </font>
    <font>
      <b/>
      <sz val="28"/>
      <color indexed="11"/>
      <name val="Arial"/>
      <family val="2"/>
    </font>
    <font>
      <sz val="20"/>
      <color indexed="8"/>
      <name val="Arial"/>
      <family val="2"/>
    </font>
    <font>
      <b/>
      <i/>
      <sz val="22"/>
      <color indexed="8"/>
      <name val="Arial"/>
      <family val="2"/>
    </font>
    <font>
      <i/>
      <sz val="22"/>
      <color indexed="8"/>
      <name val="Arial"/>
      <family val="2"/>
    </font>
    <font>
      <i/>
      <sz val="10"/>
      <color indexed="8"/>
      <name val="Arial"/>
      <family val="2"/>
    </font>
    <font>
      <b/>
      <i/>
      <sz val="20"/>
      <color indexed="8"/>
      <name val="Arial"/>
      <family val="2"/>
    </font>
    <font>
      <b/>
      <sz val="23"/>
      <name val="Arial"/>
      <family val="2"/>
    </font>
    <font>
      <sz val="23"/>
      <name val="Arial"/>
      <family val="2"/>
    </font>
    <font>
      <b/>
      <sz val="12"/>
      <color indexed="8"/>
      <name val="Arial"/>
      <family val="2"/>
    </font>
    <font>
      <b/>
      <i/>
      <sz val="22"/>
      <name val="Arial"/>
      <family val="2"/>
    </font>
  </fonts>
  <fills count="7">
    <fill>
      <patternFill/>
    </fill>
    <fill>
      <patternFill patternType="gray125"/>
    </fill>
    <fill>
      <patternFill patternType="solid">
        <fgColor indexed="65"/>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31">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ck"/>
    </border>
    <border>
      <left style="medium"/>
      <right>
        <color indexed="63"/>
      </right>
      <top style="thin"/>
      <bottom style="thick"/>
    </border>
    <border>
      <left>
        <color indexed="63"/>
      </left>
      <right style="medium"/>
      <top style="thin"/>
      <bottom style="thick"/>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double"/>
    </border>
    <border>
      <left>
        <color indexed="63"/>
      </left>
      <right style="medium"/>
      <top>
        <color indexed="63"/>
      </top>
      <bottom style="double"/>
    </border>
    <border>
      <left style="thin"/>
      <right>
        <color indexed="63"/>
      </right>
      <top style="thin"/>
      <bottom style="thick"/>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style="double"/>
    </border>
    <border>
      <left style="thin"/>
      <right style="thin"/>
      <top style="thin"/>
      <bottom style="thick"/>
    </border>
    <border>
      <left style="thin"/>
      <right style="thin"/>
      <top>
        <color indexed="63"/>
      </top>
      <bottom style="thin"/>
    </border>
    <border>
      <left style="thin"/>
      <right style="thin"/>
      <top>
        <color indexed="63"/>
      </top>
      <bottom>
        <color indexed="63"/>
      </bottom>
    </border>
    <border>
      <left style="thin"/>
      <right style="thin"/>
      <top>
        <color indexed="63"/>
      </top>
      <bottom style="double"/>
    </border>
    <border>
      <left>
        <color indexed="63"/>
      </left>
      <right style="thin"/>
      <top style="double"/>
      <bottom style="thin"/>
    </border>
    <border>
      <left>
        <color indexed="63"/>
      </left>
      <right>
        <color indexed="63"/>
      </right>
      <top style="double"/>
      <bottom style="double"/>
    </border>
    <border>
      <left style="medium"/>
      <right>
        <color indexed="63"/>
      </right>
      <top style="double"/>
      <bottom style="double"/>
    </border>
    <border>
      <left>
        <color indexed="63"/>
      </left>
      <right style="medium"/>
      <top style="double"/>
      <bottom style="double"/>
    </border>
    <border>
      <left>
        <color indexed="63"/>
      </left>
      <right>
        <color indexed="63"/>
      </right>
      <top style="double"/>
      <bottom>
        <color indexed="63"/>
      </bottom>
    </border>
    <border>
      <left style="thin"/>
      <right>
        <color indexed="63"/>
      </right>
      <top style="double"/>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19">
    <xf numFmtId="0" fontId="0" fillId="0" borderId="0" xfId="0" applyAlignment="1">
      <alignment/>
    </xf>
    <xf numFmtId="0" fontId="7" fillId="0" borderId="0" xfId="21" applyFont="1" applyAlignment="1">
      <alignment/>
      <protection/>
    </xf>
    <xf numFmtId="0" fontId="9" fillId="0" borderId="0" xfId="0" applyFont="1" applyBorder="1" applyAlignment="1" applyProtection="1">
      <alignment vertical="top"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protection/>
    </xf>
    <xf numFmtId="0" fontId="12" fillId="0" borderId="0" xfId="0" applyFont="1" applyBorder="1" applyAlignment="1" applyProtection="1">
      <alignment vertical="top" wrapText="1"/>
      <protection/>
    </xf>
    <xf numFmtId="167" fontId="12" fillId="0" borderId="0" xfId="15" applyNumberFormat="1" applyFont="1" applyBorder="1" applyAlignment="1" applyProtection="1">
      <alignment/>
      <protection/>
    </xf>
    <xf numFmtId="167" fontId="12" fillId="0" borderId="0" xfId="15" applyNumberFormat="1" applyFont="1" applyFill="1" applyBorder="1" applyAlignment="1" applyProtection="1">
      <alignment/>
      <protection/>
    </xf>
    <xf numFmtId="0" fontId="12" fillId="0" borderId="0" xfId="0" applyFont="1" applyFill="1" applyBorder="1" applyAlignment="1" applyProtection="1">
      <alignment vertical="center" wrapText="1"/>
      <protection/>
    </xf>
    <xf numFmtId="0" fontId="12" fillId="0" borderId="0" xfId="0" applyFont="1" applyBorder="1" applyAlignment="1" applyProtection="1">
      <alignment/>
      <protection/>
    </xf>
    <xf numFmtId="167" fontId="9" fillId="0" borderId="0" xfId="15" applyNumberFormat="1" applyFont="1" applyBorder="1" applyAlignment="1" applyProtection="1">
      <alignment/>
      <protection/>
    </xf>
    <xf numFmtId="167" fontId="9" fillId="0" borderId="0" xfId="15" applyNumberFormat="1" applyFont="1" applyFill="1" applyBorder="1" applyAlignment="1" applyProtection="1">
      <alignment/>
      <protection/>
    </xf>
    <xf numFmtId="0" fontId="9" fillId="0" borderId="0" xfId="0" applyFont="1" applyFill="1" applyBorder="1" applyAlignment="1" applyProtection="1">
      <alignment vertical="center" wrapText="1"/>
      <protection/>
    </xf>
    <xf numFmtId="0" fontId="11" fillId="0" borderId="0" xfId="0" applyFont="1" applyBorder="1" applyAlignment="1" applyProtection="1">
      <alignment/>
      <protection/>
    </xf>
    <xf numFmtId="0" fontId="12" fillId="0" borderId="0" xfId="0" applyFont="1" applyFill="1" applyBorder="1" applyAlignment="1" applyProtection="1">
      <alignment/>
      <protection/>
    </xf>
    <xf numFmtId="0" fontId="0" fillId="0" borderId="0" xfId="0" applyFont="1" applyAlignment="1">
      <alignment wrapText="1"/>
    </xf>
    <xf numFmtId="0" fontId="0" fillId="0" borderId="0" xfId="0" applyFont="1" applyAlignment="1">
      <alignment/>
    </xf>
    <xf numFmtId="38" fontId="0" fillId="0" borderId="0" xfId="0" applyNumberFormat="1" applyFont="1" applyAlignment="1">
      <alignment horizontal="right"/>
    </xf>
    <xf numFmtId="38" fontId="0" fillId="0" borderId="0" xfId="0" applyNumberFormat="1" applyFont="1" applyBorder="1" applyAlignment="1">
      <alignment/>
    </xf>
    <xf numFmtId="0" fontId="10" fillId="0" borderId="0" xfId="0" applyFont="1" applyBorder="1" applyAlignment="1" applyProtection="1">
      <alignment/>
      <protection/>
    </xf>
    <xf numFmtId="0" fontId="9" fillId="0" borderId="1" xfId="0" applyFont="1" applyBorder="1" applyAlignment="1" applyProtection="1">
      <alignment/>
      <protection/>
    </xf>
    <xf numFmtId="0" fontId="9"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167" fontId="15" fillId="0" borderId="0" xfId="15" applyNumberFormat="1" applyFont="1" applyFill="1" applyBorder="1" applyAlignment="1" applyProtection="1">
      <alignment/>
      <protection/>
    </xf>
    <xf numFmtId="167" fontId="15" fillId="0" borderId="0" xfId="0" applyNumberFormat="1" applyFont="1" applyBorder="1" applyAlignment="1" applyProtection="1">
      <alignment/>
      <protection/>
    </xf>
    <xf numFmtId="0" fontId="7" fillId="0" borderId="0" xfId="21" applyFont="1" applyAlignment="1">
      <alignment vertical="top"/>
      <protection/>
    </xf>
    <xf numFmtId="0" fontId="8" fillId="0" borderId="0" xfId="21" applyFont="1" applyAlignment="1">
      <alignment vertical="top"/>
      <protection/>
    </xf>
    <xf numFmtId="0" fontId="8" fillId="0" borderId="0" xfId="21" applyFont="1" applyAlignment="1">
      <alignment/>
      <protection/>
    </xf>
    <xf numFmtId="0" fontId="8" fillId="0" borderId="0" xfId="21" applyFont="1" applyAlignment="1">
      <alignment wrapText="1"/>
      <protection/>
    </xf>
    <xf numFmtId="0" fontId="8" fillId="0" borderId="0" xfId="21" applyFont="1" applyAlignment="1">
      <alignment vertical="top" wrapText="1"/>
      <protection/>
    </xf>
    <xf numFmtId="0" fontId="7" fillId="0" borderId="0" xfId="21" applyFont="1" applyAlignment="1">
      <alignment vertical="center" wrapText="1"/>
      <protection/>
    </xf>
    <xf numFmtId="0" fontId="7" fillId="0" borderId="2" xfId="21" applyFont="1" applyBorder="1" applyAlignment="1">
      <alignment horizontal="center" vertical="center" wrapText="1"/>
      <protection/>
    </xf>
    <xf numFmtId="0" fontId="7" fillId="0" borderId="2" xfId="21" applyFont="1" applyBorder="1" applyAlignment="1">
      <alignment vertical="center" wrapText="1"/>
      <protection/>
    </xf>
    <xf numFmtId="0" fontId="8" fillId="0" borderId="0" xfId="21" applyFont="1" applyAlignment="1">
      <alignment horizontal="center" vertical="top" wrapText="1"/>
      <protection/>
    </xf>
    <xf numFmtId="0" fontId="7" fillId="0" borderId="0" xfId="21" applyFont="1" applyAlignment="1">
      <alignment horizontal="center" vertical="top" wrapText="1"/>
      <protection/>
    </xf>
    <xf numFmtId="0" fontId="7" fillId="0" borderId="0" xfId="21" applyFont="1" applyAlignment="1">
      <alignment horizontal="left" vertical="top" wrapText="1"/>
      <protection/>
    </xf>
    <xf numFmtId="0" fontId="7" fillId="0" borderId="0" xfId="21" applyFont="1" applyFill="1" applyAlignment="1">
      <alignment horizontal="left" vertical="top" wrapText="1"/>
      <protection/>
    </xf>
    <xf numFmtId="0" fontId="8" fillId="0" borderId="0" xfId="21" applyFont="1" applyBorder="1" applyAlignment="1" applyProtection="1">
      <alignment vertical="top"/>
      <protection/>
    </xf>
    <xf numFmtId="0" fontId="4" fillId="0" borderId="0" xfId="0" applyFont="1" applyAlignment="1">
      <alignment vertical="top" wrapText="1"/>
    </xf>
    <xf numFmtId="0" fontId="18" fillId="0" borderId="0" xfId="0" applyFont="1" applyAlignment="1">
      <alignment vertical="top"/>
    </xf>
    <xf numFmtId="0" fontId="17" fillId="0" borderId="0" xfId="0" applyFont="1" applyAlignment="1">
      <alignment horizontal="right" vertical="top" wrapText="1"/>
    </xf>
    <xf numFmtId="0" fontId="18" fillId="0" borderId="0" xfId="0" applyFont="1" applyAlignment="1">
      <alignment vertical="top" wrapText="1"/>
    </xf>
    <xf numFmtId="0" fontId="17" fillId="0" borderId="0" xfId="0" applyFont="1" applyBorder="1" applyAlignment="1">
      <alignment/>
    </xf>
    <xf numFmtId="0" fontId="12" fillId="0" borderId="0"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167" fontId="24" fillId="0" borderId="0" xfId="15" applyNumberFormat="1" applyFont="1" applyFill="1" applyBorder="1" applyAlignment="1" applyProtection="1">
      <alignment wrapText="1"/>
      <protection/>
    </xf>
    <xf numFmtId="167" fontId="24" fillId="0" borderId="0" xfId="15" applyNumberFormat="1" applyFont="1" applyFill="1" applyBorder="1" applyAlignment="1" applyProtection="1">
      <alignment horizontal="right" wrapText="1"/>
      <protection/>
    </xf>
    <xf numFmtId="167" fontId="23" fillId="0" borderId="0" xfId="15" applyNumberFormat="1" applyFont="1" applyFill="1" applyBorder="1" applyAlignment="1" applyProtection="1">
      <alignment horizontal="center"/>
      <protection/>
    </xf>
    <xf numFmtId="0" fontId="23" fillId="0" borderId="0" xfId="0" applyFont="1" applyBorder="1" applyAlignment="1" applyProtection="1">
      <alignment/>
      <protection/>
    </xf>
    <xf numFmtId="0" fontId="7" fillId="2" borderId="3" xfId="0" applyFont="1" applyFill="1" applyBorder="1" applyAlignment="1" applyProtection="1">
      <alignment wrapText="1"/>
      <protection/>
    </xf>
    <xf numFmtId="0" fontId="19" fillId="2" borderId="3" xfId="0" applyFont="1" applyFill="1" applyBorder="1" applyAlignment="1" applyProtection="1">
      <alignment wrapText="1"/>
      <protection/>
    </xf>
    <xf numFmtId="0" fontId="15" fillId="0" borderId="0" xfId="0" applyFont="1" applyBorder="1" applyAlignment="1" applyProtection="1">
      <alignment vertical="center" wrapText="1"/>
      <protection/>
    </xf>
    <xf numFmtId="0" fontId="15" fillId="0" borderId="0" xfId="0" applyFont="1" applyBorder="1" applyAlignment="1" applyProtection="1">
      <alignment horizontal="center" vertical="center"/>
      <protection/>
    </xf>
    <xf numFmtId="0" fontId="15" fillId="0" borderId="0" xfId="0" applyFont="1" applyBorder="1" applyAlignment="1" applyProtection="1">
      <alignment vertical="top" wrapText="1"/>
      <protection/>
    </xf>
    <xf numFmtId="0" fontId="15" fillId="0" borderId="0" xfId="0" applyFont="1" applyBorder="1" applyAlignment="1" applyProtection="1">
      <alignment horizontal="center" vertical="top" wrapText="1"/>
      <protection/>
    </xf>
    <xf numFmtId="0" fontId="26" fillId="0" borderId="0" xfId="0" applyFont="1" applyBorder="1" applyAlignment="1" applyProtection="1">
      <alignment vertical="top" wrapText="1"/>
      <protection/>
    </xf>
    <xf numFmtId="167" fontId="15" fillId="0" borderId="0" xfId="15" applyNumberFormat="1" applyFont="1" applyBorder="1" applyAlignment="1" applyProtection="1">
      <alignment/>
      <protection/>
    </xf>
    <xf numFmtId="0" fontId="15" fillId="0" borderId="0" xfId="0" applyFont="1" applyBorder="1" applyAlignment="1" applyProtection="1">
      <alignment/>
      <protection/>
    </xf>
    <xf numFmtId="0" fontId="15" fillId="0" borderId="0" xfId="0" applyFont="1" applyFill="1" applyBorder="1" applyAlignment="1" applyProtection="1">
      <alignment vertical="center" wrapText="1"/>
      <protection/>
    </xf>
    <xf numFmtId="38" fontId="15" fillId="0" borderId="0" xfId="0" applyNumberFormat="1" applyFont="1" applyBorder="1" applyAlignment="1" applyProtection="1">
      <alignment/>
      <protection/>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top" wrapText="1"/>
      <protection/>
    </xf>
    <xf numFmtId="0" fontId="23" fillId="0" borderId="0" xfId="0" applyFont="1" applyFill="1" applyBorder="1" applyAlignment="1" applyProtection="1">
      <alignment horizontal="center" vertical="top"/>
      <protection/>
    </xf>
    <xf numFmtId="167" fontId="23" fillId="0" borderId="0" xfId="15" applyNumberFormat="1" applyFont="1" applyFill="1" applyBorder="1" applyAlignment="1" applyProtection="1">
      <alignment horizontal="center" wrapText="1"/>
      <protection/>
    </xf>
    <xf numFmtId="0" fontId="27" fillId="0" borderId="0" xfId="0" applyFont="1" applyBorder="1" applyAlignment="1">
      <alignment horizontal="center"/>
    </xf>
    <xf numFmtId="0" fontId="23" fillId="0" borderId="0" xfId="0" applyFont="1" applyBorder="1" applyAlignment="1">
      <alignment horizontal="center" wrapText="1"/>
    </xf>
    <xf numFmtId="0" fontId="23" fillId="0" borderId="0" xfId="0" applyFont="1" applyAlignment="1">
      <alignment vertical="top"/>
    </xf>
    <xf numFmtId="0" fontId="27" fillId="0" borderId="0" xfId="0" applyFont="1" applyAlignment="1">
      <alignment/>
    </xf>
    <xf numFmtId="0" fontId="27" fillId="0" borderId="0" xfId="0" applyFont="1" applyBorder="1" applyAlignment="1">
      <alignment/>
    </xf>
    <xf numFmtId="0" fontId="27" fillId="0" borderId="0" xfId="0" applyFont="1" applyBorder="1" applyAlignment="1">
      <alignment wrapText="1"/>
    </xf>
    <xf numFmtId="0" fontId="23" fillId="0" borderId="0" xfId="0" applyFont="1" applyFill="1" applyAlignment="1">
      <alignment/>
    </xf>
    <xf numFmtId="38" fontId="21" fillId="0" borderId="0" xfId="0" applyNumberFormat="1" applyFont="1" applyFill="1" applyBorder="1" applyAlignment="1">
      <alignment/>
    </xf>
    <xf numFmtId="0" fontId="21" fillId="0" borderId="0" xfId="0" applyFont="1" applyFill="1" applyAlignment="1">
      <alignment/>
    </xf>
    <xf numFmtId="0" fontId="10" fillId="0" borderId="1" xfId="0" applyFont="1" applyBorder="1" applyAlignment="1" applyProtection="1">
      <alignment/>
      <protection/>
    </xf>
    <xf numFmtId="0" fontId="19" fillId="2" borderId="4" xfId="0" applyFont="1" applyFill="1" applyBorder="1" applyAlignment="1" applyProtection="1">
      <alignment wrapText="1"/>
      <protection/>
    </xf>
    <xf numFmtId="0" fontId="19" fillId="2" borderId="4" xfId="0" applyFont="1" applyFill="1" applyBorder="1" applyAlignment="1" applyProtection="1">
      <alignment horizontal="center" wrapText="1"/>
      <protection/>
    </xf>
    <xf numFmtId="0" fontId="19" fillId="2" borderId="4" xfId="0" applyFont="1" applyFill="1" applyBorder="1" applyAlignment="1" applyProtection="1">
      <alignment horizontal="right" wrapText="1"/>
      <protection/>
    </xf>
    <xf numFmtId="0" fontId="16" fillId="2" borderId="4" xfId="0" applyFont="1" applyFill="1" applyBorder="1" applyAlignment="1" applyProtection="1">
      <alignment horizontal="right" wrapText="1"/>
      <protection/>
    </xf>
    <xf numFmtId="0" fontId="16" fillId="2" borderId="4" xfId="0" applyFont="1" applyFill="1" applyBorder="1" applyAlignment="1" applyProtection="1">
      <alignment/>
      <protection/>
    </xf>
    <xf numFmtId="167" fontId="19" fillId="2" borderId="4" xfId="15" applyNumberFormat="1" applyFont="1" applyFill="1" applyBorder="1" applyAlignment="1" applyProtection="1">
      <alignment horizontal="right" wrapText="1"/>
      <protection/>
    </xf>
    <xf numFmtId="0" fontId="16" fillId="2" borderId="4" xfId="0" applyFont="1" applyFill="1" applyBorder="1" applyAlignment="1" applyProtection="1">
      <alignment horizontal="right"/>
      <protection/>
    </xf>
    <xf numFmtId="167" fontId="16" fillId="2" borderId="4" xfId="15" applyNumberFormat="1" applyFont="1" applyFill="1" applyBorder="1" applyAlignment="1" applyProtection="1">
      <alignment horizontal="center" wrapText="1"/>
      <protection/>
    </xf>
    <xf numFmtId="167" fontId="19" fillId="2" borderId="4" xfId="15" applyNumberFormat="1" applyFont="1" applyFill="1" applyBorder="1" applyAlignment="1" applyProtection="1">
      <alignment horizontal="center" wrapText="1"/>
      <protection/>
    </xf>
    <xf numFmtId="167" fontId="24" fillId="0" borderId="5" xfId="15" applyNumberFormat="1" applyFont="1" applyFill="1" applyBorder="1" applyAlignment="1" applyProtection="1">
      <alignment horizontal="right"/>
      <protection/>
    </xf>
    <xf numFmtId="167" fontId="24" fillId="0" borderId="4" xfId="15" applyNumberFormat="1" applyFont="1" applyFill="1" applyBorder="1" applyAlignment="1" applyProtection="1">
      <alignment horizontal="right"/>
      <protection/>
    </xf>
    <xf numFmtId="167" fontId="24" fillId="0" borderId="6" xfId="15" applyNumberFormat="1" applyFont="1" applyFill="1" applyBorder="1" applyAlignment="1" applyProtection="1">
      <alignment horizontal="right"/>
      <protection/>
    </xf>
    <xf numFmtId="167" fontId="24" fillId="3" borderId="5" xfId="15" applyNumberFormat="1" applyFont="1" applyFill="1" applyBorder="1" applyAlignment="1" applyProtection="1">
      <alignment horizontal="right"/>
      <protection/>
    </xf>
    <xf numFmtId="167" fontId="24" fillId="3" borderId="4" xfId="15" applyNumberFormat="1" applyFont="1" applyFill="1" applyBorder="1" applyAlignment="1" applyProtection="1">
      <alignment horizontal="right"/>
      <protection/>
    </xf>
    <xf numFmtId="167" fontId="24" fillId="3" borderId="6" xfId="15" applyNumberFormat="1" applyFont="1" applyFill="1" applyBorder="1" applyAlignment="1" applyProtection="1">
      <alignment horizontal="right"/>
      <protection/>
    </xf>
    <xf numFmtId="0" fontId="23" fillId="0" borderId="3" xfId="0" applyFont="1" applyFill="1" applyBorder="1" applyAlignment="1" applyProtection="1">
      <alignment wrapText="1"/>
      <protection/>
    </xf>
    <xf numFmtId="0" fontId="24" fillId="0" borderId="0" xfId="0" applyFont="1" applyFill="1" applyBorder="1" applyAlignment="1" applyProtection="1">
      <alignment horizontal="center" vertical="top" wrapText="1"/>
      <protection/>
    </xf>
    <xf numFmtId="0" fontId="11" fillId="0" borderId="0" xfId="0" applyFont="1" applyBorder="1" applyAlignment="1" applyProtection="1">
      <alignment horizontal="center" vertical="top" wrapText="1"/>
      <protection/>
    </xf>
    <xf numFmtId="0" fontId="10" fillId="0" borderId="0" xfId="0" applyFont="1" applyBorder="1" applyAlignment="1" applyProtection="1">
      <alignment horizontal="center" vertical="top" wrapText="1"/>
      <protection/>
    </xf>
    <xf numFmtId="38" fontId="3" fillId="0" borderId="0" xfId="0" applyNumberFormat="1" applyFont="1" applyBorder="1" applyAlignment="1">
      <alignment horizontal="right"/>
    </xf>
    <xf numFmtId="0" fontId="18" fillId="0" borderId="0" xfId="0" applyFont="1" applyBorder="1" applyAlignment="1">
      <alignment vertical="top"/>
    </xf>
    <xf numFmtId="0" fontId="18" fillId="0" borderId="0" xfId="0" applyFont="1" applyAlignment="1">
      <alignment horizontal="center" vertical="top" wrapText="1"/>
    </xf>
    <xf numFmtId="0" fontId="17" fillId="0" borderId="0" xfId="0" applyFont="1" applyAlignment="1">
      <alignment horizontal="center" vertical="top" wrapText="1"/>
    </xf>
    <xf numFmtId="0" fontId="0" fillId="0" borderId="0" xfId="0" applyAlignment="1">
      <alignment horizontal="center" wrapText="1"/>
    </xf>
    <xf numFmtId="38" fontId="21" fillId="0" borderId="0" xfId="0" applyNumberFormat="1" applyFont="1" applyFill="1" applyBorder="1" applyAlignment="1">
      <alignment horizontal="center" wrapText="1"/>
    </xf>
    <xf numFmtId="0" fontId="18" fillId="0" borderId="0" xfId="0" applyFont="1" applyBorder="1" applyAlignment="1">
      <alignment horizontal="center" vertical="top" wrapText="1"/>
    </xf>
    <xf numFmtId="0" fontId="11" fillId="0" borderId="0" xfId="0" applyFont="1" applyFill="1" applyBorder="1" applyAlignment="1" applyProtection="1">
      <alignment horizontal="center" vertical="top" wrapText="1"/>
      <protection/>
    </xf>
    <xf numFmtId="0" fontId="13" fillId="0" borderId="0"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167" fontId="28" fillId="0" borderId="0" xfId="0" applyNumberFormat="1" applyFont="1" applyFill="1" applyBorder="1" applyAlignment="1" applyProtection="1">
      <alignment/>
      <protection locked="0"/>
    </xf>
    <xf numFmtId="0" fontId="24" fillId="0" borderId="0" xfId="0" applyFont="1" applyBorder="1" applyAlignment="1" applyProtection="1">
      <alignment horizontal="center" vertical="top" wrapText="1"/>
      <protection/>
    </xf>
    <xf numFmtId="0" fontId="23" fillId="0" borderId="0" xfId="0" applyFont="1" applyBorder="1" applyAlignment="1" applyProtection="1">
      <alignment horizontal="center" vertical="top" wrapText="1"/>
      <protection/>
    </xf>
    <xf numFmtId="0" fontId="22" fillId="0" borderId="0" xfId="0" applyFont="1" applyFill="1" applyBorder="1" applyAlignment="1" applyProtection="1">
      <alignment vertical="center" wrapText="1"/>
      <protection/>
    </xf>
    <xf numFmtId="0" fontId="29" fillId="0" borderId="0" xfId="0" applyFont="1" applyFill="1" applyBorder="1" applyAlignment="1" applyProtection="1">
      <alignment vertical="center" wrapText="1"/>
      <protection/>
    </xf>
    <xf numFmtId="0" fontId="22" fillId="0" borderId="0" xfId="0" applyFont="1" applyFill="1" applyBorder="1" applyAlignment="1" applyProtection="1">
      <alignment horizontal="center" vertical="center"/>
      <protection/>
    </xf>
    <xf numFmtId="167" fontId="22" fillId="0" borderId="0" xfId="15" applyNumberFormat="1" applyFont="1" applyFill="1" applyBorder="1" applyAlignment="1" applyProtection="1">
      <alignment vertical="center"/>
      <protection/>
    </xf>
    <xf numFmtId="167" fontId="22" fillId="0" borderId="0" xfId="15" applyNumberFormat="1" applyFont="1" applyFill="1" applyBorder="1" applyAlignment="1" applyProtection="1">
      <alignment vertical="center" wrapText="1"/>
      <protection/>
    </xf>
    <xf numFmtId="167" fontId="22" fillId="0" borderId="1" xfId="15" applyNumberFormat="1" applyFont="1" applyFill="1" applyBorder="1" applyAlignment="1" applyProtection="1">
      <alignment vertical="center" wrapText="1"/>
      <protection locked="0"/>
    </xf>
    <xf numFmtId="167" fontId="22" fillId="0" borderId="0" xfId="15" applyNumberFormat="1" applyFont="1" applyFill="1" applyBorder="1" applyAlignment="1" applyProtection="1">
      <alignment vertical="center" wrapText="1"/>
      <protection locked="0"/>
    </xf>
    <xf numFmtId="167" fontId="22" fillId="0" borderId="7" xfId="15" applyNumberFormat="1"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167" fontId="22" fillId="3" borderId="1" xfId="15" applyNumberFormat="1" applyFont="1" applyFill="1" applyBorder="1" applyAlignment="1" applyProtection="1">
      <alignment vertical="center"/>
      <protection/>
    </xf>
    <xf numFmtId="167" fontId="22" fillId="3" borderId="0" xfId="15" applyNumberFormat="1" applyFont="1" applyFill="1" applyBorder="1" applyAlignment="1" applyProtection="1">
      <alignment vertical="center"/>
      <protection/>
    </xf>
    <xf numFmtId="167" fontId="22" fillId="3" borderId="7" xfId="15" applyNumberFormat="1" applyFont="1" applyFill="1" applyBorder="1" applyAlignment="1" applyProtection="1">
      <alignment vertical="center"/>
      <protection/>
    </xf>
    <xf numFmtId="167" fontId="25" fillId="0" borderId="0" xfId="15" applyNumberFormat="1" applyFont="1" applyFill="1" applyBorder="1" applyAlignment="1" applyProtection="1">
      <alignment vertical="center"/>
      <protection/>
    </xf>
    <xf numFmtId="0" fontId="25" fillId="0" borderId="0" xfId="0" applyFont="1" applyFill="1" applyBorder="1" applyAlignment="1" applyProtection="1">
      <alignment vertical="center"/>
      <protection/>
    </xf>
    <xf numFmtId="167" fontId="22" fillId="0" borderId="8" xfId="15" applyNumberFormat="1" applyFont="1" applyFill="1" applyBorder="1" applyAlignment="1" applyProtection="1">
      <alignment vertical="center"/>
      <protection/>
    </xf>
    <xf numFmtId="167" fontId="22" fillId="0" borderId="8" xfId="15" applyNumberFormat="1" applyFont="1" applyFill="1" applyBorder="1" applyAlignment="1" applyProtection="1">
      <alignment vertical="center" wrapText="1"/>
      <protection/>
    </xf>
    <xf numFmtId="167" fontId="22" fillId="0" borderId="9" xfId="15" applyNumberFormat="1" applyFont="1" applyFill="1" applyBorder="1" applyAlignment="1" applyProtection="1">
      <alignment vertical="center" wrapText="1"/>
      <protection locked="0"/>
    </xf>
    <xf numFmtId="167" fontId="22" fillId="0" borderId="8" xfId="15" applyNumberFormat="1" applyFont="1" applyFill="1" applyBorder="1" applyAlignment="1" applyProtection="1">
      <alignment vertical="center" wrapText="1"/>
      <protection locked="0"/>
    </xf>
    <xf numFmtId="167" fontId="22" fillId="0" borderId="10" xfId="15" applyNumberFormat="1" applyFont="1" applyFill="1" applyBorder="1" applyAlignment="1" applyProtection="1">
      <alignment vertical="center" wrapText="1"/>
      <protection locked="0"/>
    </xf>
    <xf numFmtId="0" fontId="22" fillId="0" borderId="8" xfId="0" applyFont="1" applyFill="1" applyBorder="1" applyAlignment="1" applyProtection="1">
      <alignment vertical="center" wrapText="1"/>
      <protection locked="0"/>
    </xf>
    <xf numFmtId="167" fontId="22" fillId="3" borderId="9" xfId="15" applyNumberFormat="1" applyFont="1" applyFill="1" applyBorder="1" applyAlignment="1" applyProtection="1">
      <alignment vertical="center"/>
      <protection/>
    </xf>
    <xf numFmtId="167" fontId="22" fillId="3" borderId="8" xfId="15" applyNumberFormat="1" applyFont="1" applyFill="1" applyBorder="1" applyAlignment="1" applyProtection="1">
      <alignment vertical="center"/>
      <protection/>
    </xf>
    <xf numFmtId="167" fontId="22" fillId="3" borderId="10" xfId="15" applyNumberFormat="1" applyFont="1" applyFill="1" applyBorder="1" applyAlignment="1" applyProtection="1">
      <alignment vertical="center"/>
      <protection/>
    </xf>
    <xf numFmtId="0" fontId="19" fillId="2" borderId="11" xfId="0" applyFont="1" applyFill="1" applyBorder="1" applyAlignment="1" applyProtection="1">
      <alignment horizontal="center" wrapText="1"/>
      <protection/>
    </xf>
    <xf numFmtId="0" fontId="0" fillId="0" borderId="0" xfId="0" applyBorder="1" applyAlignment="1">
      <alignment/>
    </xf>
    <xf numFmtId="0" fontId="14" fillId="0" borderId="0" xfId="0" applyFont="1" applyBorder="1" applyAlignment="1">
      <alignment/>
    </xf>
    <xf numFmtId="0" fontId="0" fillId="0" borderId="0" xfId="0" applyFill="1" applyBorder="1" applyAlignment="1">
      <alignment/>
    </xf>
    <xf numFmtId="0" fontId="23" fillId="4" borderId="0" xfId="0" applyFont="1" applyFill="1" applyBorder="1" applyAlignment="1">
      <alignment horizontal="center" wrapText="1"/>
    </xf>
    <xf numFmtId="0" fontId="23" fillId="3" borderId="0" xfId="0" applyFont="1" applyFill="1" applyBorder="1" applyAlignment="1">
      <alignment horizontal="center" wrapText="1"/>
    </xf>
    <xf numFmtId="0" fontId="23" fillId="0" borderId="0" xfId="0" applyFont="1" applyBorder="1" applyAlignment="1">
      <alignment vertical="top"/>
    </xf>
    <xf numFmtId="38" fontId="23" fillId="4" borderId="0" xfId="0" applyNumberFormat="1" applyFont="1" applyFill="1" applyBorder="1" applyAlignment="1">
      <alignment horizontal="right" vertical="top"/>
    </xf>
    <xf numFmtId="38" fontId="23" fillId="3" borderId="0" xfId="0" applyNumberFormat="1" applyFont="1" applyFill="1" applyBorder="1" applyAlignment="1">
      <alignment horizontal="right" vertical="top"/>
    </xf>
    <xf numFmtId="0" fontId="23" fillId="0" borderId="0" xfId="0" applyFont="1" applyFill="1" applyBorder="1" applyAlignment="1">
      <alignment/>
    </xf>
    <xf numFmtId="38" fontId="23" fillId="0" borderId="0" xfId="0" applyNumberFormat="1" applyFont="1" applyFill="1" applyBorder="1" applyAlignment="1">
      <alignment horizontal="right"/>
    </xf>
    <xf numFmtId="38" fontId="23" fillId="4" borderId="0" xfId="0" applyNumberFormat="1" applyFont="1" applyFill="1" applyBorder="1" applyAlignment="1">
      <alignment horizontal="right"/>
    </xf>
    <xf numFmtId="38" fontId="23" fillId="3" borderId="0" xfId="0" applyNumberFormat="1" applyFont="1" applyFill="1" applyBorder="1" applyAlignment="1">
      <alignment horizontal="right"/>
    </xf>
    <xf numFmtId="0" fontId="21" fillId="0" borderId="0" xfId="0" applyFont="1" applyFill="1" applyBorder="1" applyAlignment="1">
      <alignment/>
    </xf>
    <xf numFmtId="0" fontId="21" fillId="0" borderId="0" xfId="0" applyFont="1" applyFill="1" applyBorder="1" applyAlignment="1">
      <alignment wrapText="1"/>
    </xf>
    <xf numFmtId="0" fontId="0" fillId="0" borderId="0" xfId="0" applyFont="1" applyBorder="1" applyAlignment="1">
      <alignment/>
    </xf>
    <xf numFmtId="38" fontId="0" fillId="0" borderId="0" xfId="0" applyNumberFormat="1" applyFont="1" applyBorder="1" applyAlignment="1">
      <alignment horizontal="right"/>
    </xf>
    <xf numFmtId="0" fontId="0" fillId="0" borderId="0" xfId="0" applyFont="1" applyBorder="1" applyAlignment="1">
      <alignment wrapText="1"/>
    </xf>
    <xf numFmtId="0" fontId="23" fillId="4" borderId="12" xfId="0" applyFont="1" applyFill="1" applyBorder="1" applyAlignment="1">
      <alignment horizontal="center" wrapText="1"/>
    </xf>
    <xf numFmtId="0" fontId="23" fillId="3" borderId="12" xfId="0" applyFont="1" applyFill="1" applyBorder="1" applyAlignment="1">
      <alignment horizontal="center" wrapText="1"/>
    </xf>
    <xf numFmtId="38" fontId="23" fillId="4" borderId="3" xfId="0" applyNumberFormat="1" applyFont="1" applyFill="1" applyBorder="1" applyAlignment="1">
      <alignment horizontal="right" vertical="top"/>
    </xf>
    <xf numFmtId="38" fontId="23" fillId="3" borderId="3" xfId="0" applyNumberFormat="1" applyFont="1" applyFill="1" applyBorder="1" applyAlignment="1">
      <alignment horizontal="right" vertical="top"/>
    </xf>
    <xf numFmtId="38" fontId="23" fillId="4" borderId="12" xfId="0" applyNumberFormat="1" applyFont="1" applyFill="1" applyBorder="1" applyAlignment="1">
      <alignment horizontal="right"/>
    </xf>
    <xf numFmtId="38" fontId="23" fillId="3" borderId="12" xfId="0" applyNumberFormat="1" applyFont="1" applyFill="1" applyBorder="1" applyAlignment="1">
      <alignment horizontal="right"/>
    </xf>
    <xf numFmtId="38" fontId="23" fillId="4" borderId="8" xfId="0" applyNumberFormat="1" applyFont="1" applyFill="1" applyBorder="1" applyAlignment="1">
      <alignment horizontal="right"/>
    </xf>
    <xf numFmtId="38" fontId="23" fillId="3" borderId="8" xfId="0" applyNumberFormat="1" applyFont="1" applyFill="1" applyBorder="1" applyAlignment="1">
      <alignment horizontal="right"/>
    </xf>
    <xf numFmtId="0" fontId="23" fillId="0" borderId="13" xfId="0" applyFont="1" applyBorder="1" applyAlignment="1">
      <alignment horizontal="center" wrapText="1"/>
    </xf>
    <xf numFmtId="0" fontId="23" fillId="0" borderId="14" xfId="0" applyFont="1" applyBorder="1" applyAlignment="1">
      <alignment horizontal="center" wrapText="1"/>
    </xf>
    <xf numFmtId="0" fontId="23" fillId="0" borderId="15" xfId="0" applyFont="1" applyBorder="1" applyAlignment="1">
      <alignment horizontal="center" wrapText="1"/>
    </xf>
    <xf numFmtId="0" fontId="23" fillId="0" borderId="16" xfId="0" applyFont="1" applyBorder="1" applyAlignment="1">
      <alignment horizontal="center" wrapText="1"/>
    </xf>
    <xf numFmtId="38" fontId="23" fillId="0" borderId="15" xfId="0" applyNumberFormat="1" applyFont="1" applyBorder="1" applyAlignment="1">
      <alignment horizontal="right" vertical="top"/>
    </xf>
    <xf numFmtId="38" fontId="23" fillId="0" borderId="16" xfId="0" applyNumberFormat="1" applyFont="1" applyBorder="1" applyAlignment="1">
      <alignment horizontal="right" vertical="top"/>
    </xf>
    <xf numFmtId="38" fontId="23" fillId="0" borderId="17" xfId="0" applyNumberFormat="1" applyFont="1" applyBorder="1" applyAlignment="1">
      <alignment horizontal="right" vertical="top"/>
    </xf>
    <xf numFmtId="38" fontId="23" fillId="0" borderId="15" xfId="0" applyNumberFormat="1" applyFont="1" applyFill="1" applyBorder="1" applyAlignment="1">
      <alignment horizontal="right"/>
    </xf>
    <xf numFmtId="38" fontId="23" fillId="0" borderId="14" xfId="0" applyNumberFormat="1" applyFont="1" applyFill="1" applyBorder="1" applyAlignment="1">
      <alignment horizontal="right"/>
    </xf>
    <xf numFmtId="0" fontId="27" fillId="0" borderId="15" xfId="0" applyFont="1" applyBorder="1" applyAlignment="1">
      <alignment/>
    </xf>
    <xf numFmtId="38" fontId="23" fillId="0" borderId="16" xfId="0" applyNumberFormat="1" applyFont="1" applyBorder="1" applyAlignment="1">
      <alignment horizontal="right"/>
    </xf>
    <xf numFmtId="38" fontId="23" fillId="0" borderId="18" xfId="0" applyNumberFormat="1" applyFont="1" applyBorder="1" applyAlignment="1">
      <alignment horizontal="right"/>
    </xf>
    <xf numFmtId="38" fontId="23" fillId="0" borderId="19" xfId="0" applyNumberFormat="1" applyFont="1" applyBorder="1" applyAlignment="1">
      <alignment horizontal="right" vertical="top"/>
    </xf>
    <xf numFmtId="38" fontId="23" fillId="0" borderId="13" xfId="0" applyNumberFormat="1" applyFont="1" applyFill="1" applyBorder="1" applyAlignment="1">
      <alignment horizontal="right"/>
    </xf>
    <xf numFmtId="38" fontId="23" fillId="0" borderId="15" xfId="0" applyNumberFormat="1" applyFont="1" applyBorder="1" applyAlignment="1">
      <alignment horizontal="right"/>
    </xf>
    <xf numFmtId="38" fontId="23" fillId="0" borderId="20" xfId="0" applyNumberFormat="1" applyFont="1" applyBorder="1" applyAlignment="1">
      <alignment horizontal="right"/>
    </xf>
    <xf numFmtId="0" fontId="27" fillId="0" borderId="16" xfId="0" applyFont="1" applyBorder="1" applyAlignment="1">
      <alignment horizontal="center"/>
    </xf>
    <xf numFmtId="0" fontId="23" fillId="0" borderId="16" xfId="0" applyFont="1" applyBorder="1" applyAlignment="1">
      <alignment horizontal="right" vertical="top" wrapText="1"/>
    </xf>
    <xf numFmtId="0" fontId="23" fillId="0" borderId="17" xfId="0" applyFont="1" applyBorder="1" applyAlignment="1">
      <alignment horizontal="right" vertical="top" wrapText="1"/>
    </xf>
    <xf numFmtId="0" fontId="27" fillId="0" borderId="16" xfId="0" applyFont="1" applyBorder="1" applyAlignment="1">
      <alignment/>
    </xf>
    <xf numFmtId="0" fontId="27" fillId="0" borderId="20" xfId="0" applyFont="1" applyBorder="1" applyAlignment="1">
      <alignment/>
    </xf>
    <xf numFmtId="0" fontId="23" fillId="0" borderId="18" xfId="0" applyFont="1" applyBorder="1" applyAlignment="1">
      <alignment horizontal="right" wrapText="1"/>
    </xf>
    <xf numFmtId="0" fontId="17" fillId="0" borderId="3" xfId="0" applyFont="1" applyBorder="1" applyAlignment="1">
      <alignment/>
    </xf>
    <xf numFmtId="0" fontId="17" fillId="0" borderId="19" xfId="0" applyFont="1" applyBorder="1" applyAlignment="1">
      <alignment/>
    </xf>
    <xf numFmtId="0" fontId="17" fillId="0" borderId="17" xfId="0" applyFont="1" applyBorder="1" applyAlignment="1">
      <alignment/>
    </xf>
    <xf numFmtId="0" fontId="23" fillId="5" borderId="19" xfId="0" applyFont="1" applyFill="1" applyBorder="1" applyAlignment="1">
      <alignment horizontal="center" wrapText="1"/>
    </xf>
    <xf numFmtId="0" fontId="23" fillId="5" borderId="15" xfId="0" applyFont="1" applyFill="1" applyBorder="1" applyAlignment="1">
      <alignment horizontal="center" wrapText="1"/>
    </xf>
    <xf numFmtId="38" fontId="23" fillId="5" borderId="15" xfId="0" applyNumberFormat="1" applyFont="1" applyFill="1" applyBorder="1" applyAlignment="1">
      <alignment horizontal="right" vertical="top"/>
    </xf>
    <xf numFmtId="38" fontId="23" fillId="5" borderId="19" xfId="0" applyNumberFormat="1" applyFont="1" applyFill="1" applyBorder="1" applyAlignment="1">
      <alignment horizontal="right" vertical="top"/>
    </xf>
    <xf numFmtId="38" fontId="23" fillId="5" borderId="13" xfId="0" applyNumberFormat="1" applyFont="1" applyFill="1" applyBorder="1" applyAlignment="1">
      <alignment horizontal="right"/>
    </xf>
    <xf numFmtId="0" fontId="27" fillId="5" borderId="15" xfId="0" applyFont="1" applyFill="1" applyBorder="1" applyAlignment="1">
      <alignment/>
    </xf>
    <xf numFmtId="0" fontId="27" fillId="5" borderId="20" xfId="0" applyFont="1" applyFill="1" applyBorder="1" applyAlignment="1">
      <alignment/>
    </xf>
    <xf numFmtId="38" fontId="21" fillId="5" borderId="19" xfId="0" applyNumberFormat="1" applyFont="1" applyFill="1" applyBorder="1" applyAlignment="1">
      <alignment/>
    </xf>
    <xf numFmtId="38" fontId="21" fillId="0" borderId="19" xfId="0" applyNumberFormat="1" applyFont="1" applyFill="1" applyBorder="1" applyAlignment="1">
      <alignment vertical="center"/>
    </xf>
    <xf numFmtId="38" fontId="21" fillId="4" borderId="3" xfId="0" applyNumberFormat="1" applyFont="1" applyFill="1" applyBorder="1" applyAlignment="1">
      <alignment vertical="center"/>
    </xf>
    <xf numFmtId="38" fontId="21" fillId="3" borderId="3" xfId="0" applyNumberFormat="1" applyFont="1" applyFill="1" applyBorder="1" applyAlignment="1">
      <alignment vertical="center"/>
    </xf>
    <xf numFmtId="38" fontId="21" fillId="0" borderId="17" xfId="0" applyNumberFormat="1" applyFont="1" applyFill="1" applyBorder="1" applyAlignment="1">
      <alignment vertical="center"/>
    </xf>
    <xf numFmtId="0" fontId="24" fillId="2" borderId="21" xfId="0" applyFont="1" applyFill="1" applyBorder="1" applyAlignment="1" applyProtection="1">
      <alignment horizontal="center" wrapText="1"/>
      <protection/>
    </xf>
    <xf numFmtId="0" fontId="30" fillId="0" borderId="0" xfId="0" applyFont="1" applyBorder="1" applyAlignment="1">
      <alignment/>
    </xf>
    <xf numFmtId="0" fontId="31" fillId="0" borderId="0" xfId="0" applyFont="1" applyBorder="1" applyAlignment="1">
      <alignment/>
    </xf>
    <xf numFmtId="0" fontId="32" fillId="0" borderId="0" xfId="0" applyFont="1" applyFill="1" applyBorder="1" applyAlignment="1">
      <alignment/>
    </xf>
    <xf numFmtId="0" fontId="30" fillId="0" borderId="0" xfId="0" applyFont="1" applyAlignment="1">
      <alignment/>
    </xf>
    <xf numFmtId="38" fontId="33" fillId="0" borderId="0" xfId="0" applyNumberFormat="1" applyFont="1" applyBorder="1" applyAlignment="1">
      <alignment/>
    </xf>
    <xf numFmtId="38" fontId="33" fillId="0" borderId="0" xfId="0" applyNumberFormat="1" applyFont="1" applyFill="1" applyBorder="1" applyAlignment="1">
      <alignment/>
    </xf>
    <xf numFmtId="38" fontId="17" fillId="0" borderId="22" xfId="0" applyNumberFormat="1" applyFont="1" applyBorder="1" applyAlignment="1">
      <alignment horizontal="center" wrapText="1"/>
    </xf>
    <xf numFmtId="38" fontId="17" fillId="3" borderId="19" xfId="0" applyNumberFormat="1" applyFont="1" applyFill="1" applyBorder="1" applyAlignment="1">
      <alignment horizontal="center" wrapText="1"/>
    </xf>
    <xf numFmtId="38" fontId="17" fillId="0" borderId="17" xfId="0" applyNumberFormat="1" applyFont="1" applyBorder="1" applyAlignment="1">
      <alignment horizontal="center" wrapText="1"/>
    </xf>
    <xf numFmtId="38" fontId="17" fillId="0" borderId="3" xfId="0" applyNumberFormat="1" applyFont="1" applyBorder="1" applyAlignment="1">
      <alignment horizontal="center" wrapText="1"/>
    </xf>
    <xf numFmtId="0" fontId="16" fillId="0" borderId="23" xfId="0" applyFont="1" applyFill="1" applyBorder="1" applyAlignment="1">
      <alignment horizontal="right"/>
    </xf>
    <xf numFmtId="38" fontId="16" fillId="3" borderId="15" xfId="0" applyNumberFormat="1" applyFont="1" applyFill="1" applyBorder="1" applyAlignment="1">
      <alignment/>
    </xf>
    <xf numFmtId="182" fontId="16" fillId="0" borderId="16" xfId="22" applyNumberFormat="1" applyFont="1" applyFill="1" applyBorder="1" applyAlignment="1">
      <alignment horizontal="center"/>
    </xf>
    <xf numFmtId="38" fontId="16" fillId="0" borderId="0" xfId="0" applyNumberFormat="1" applyFont="1" applyFill="1" applyBorder="1" applyAlignment="1">
      <alignment/>
    </xf>
    <xf numFmtId="182" fontId="16" fillId="0" borderId="23" xfId="22" applyNumberFormat="1" applyFont="1" applyFill="1" applyBorder="1" applyAlignment="1">
      <alignment horizontal="center"/>
    </xf>
    <xf numFmtId="0" fontId="16" fillId="0" borderId="24" xfId="0" applyFont="1" applyFill="1" applyBorder="1" applyAlignment="1">
      <alignment horizontal="right"/>
    </xf>
    <xf numFmtId="38" fontId="16" fillId="3" borderId="20" xfId="0" applyNumberFormat="1" applyFont="1" applyFill="1" applyBorder="1" applyAlignment="1">
      <alignment/>
    </xf>
    <xf numFmtId="182" fontId="16" fillId="0" borderId="18" xfId="22" applyNumberFormat="1" applyFont="1" applyFill="1" applyBorder="1" applyAlignment="1">
      <alignment horizontal="center"/>
    </xf>
    <xf numFmtId="38" fontId="16" fillId="0" borderId="8" xfId="0" applyNumberFormat="1" applyFont="1" applyFill="1" applyBorder="1" applyAlignment="1">
      <alignment/>
    </xf>
    <xf numFmtId="182" fontId="16" fillId="0" borderId="24" xfId="22" applyNumberFormat="1" applyFont="1" applyFill="1" applyBorder="1" applyAlignment="1">
      <alignment horizontal="center"/>
    </xf>
    <xf numFmtId="38" fontId="21" fillId="0" borderId="0" xfId="0" applyNumberFormat="1" applyFont="1" applyFill="1" applyBorder="1" applyAlignment="1">
      <alignment vertical="center"/>
    </xf>
    <xf numFmtId="0" fontId="34" fillId="0" borderId="0" xfId="0" applyFont="1" applyAlignment="1">
      <alignment horizontal="right" vertical="center" wrapText="1"/>
    </xf>
    <xf numFmtId="0" fontId="35" fillId="0" borderId="0" xfId="0" applyFont="1" applyAlignment="1">
      <alignment vertical="center"/>
    </xf>
    <xf numFmtId="0" fontId="36" fillId="0" borderId="0" xfId="0" applyFont="1" applyAlignment="1">
      <alignment vertical="center"/>
    </xf>
    <xf numFmtId="0" fontId="37" fillId="0" borderId="22" xfId="0" applyFont="1" applyFill="1" applyBorder="1" applyAlignment="1">
      <alignment horizontal="right" vertical="center"/>
    </xf>
    <xf numFmtId="38" fontId="37" fillId="3" borderId="19" xfId="0" applyNumberFormat="1" applyFont="1" applyFill="1" applyBorder="1" applyAlignment="1">
      <alignment vertical="center"/>
    </xf>
    <xf numFmtId="38" fontId="37" fillId="0" borderId="17" xfId="0" applyNumberFormat="1" applyFont="1" applyFill="1" applyBorder="1" applyAlignment="1">
      <alignment vertical="center"/>
    </xf>
    <xf numFmtId="38" fontId="37" fillId="0" borderId="0" xfId="0" applyNumberFormat="1" applyFont="1" applyFill="1" applyBorder="1" applyAlignment="1">
      <alignment vertical="center"/>
    </xf>
    <xf numFmtId="38" fontId="37" fillId="0" borderId="25" xfId="0" applyNumberFormat="1" applyFont="1" applyFill="1" applyBorder="1" applyAlignment="1">
      <alignment vertical="center"/>
    </xf>
    <xf numFmtId="38" fontId="37" fillId="0" borderId="22" xfId="0" applyNumberFormat="1" applyFont="1" applyFill="1" applyBorder="1" applyAlignment="1">
      <alignment vertical="center"/>
    </xf>
    <xf numFmtId="0" fontId="35" fillId="0" borderId="0" xfId="0" applyFont="1" applyBorder="1" applyAlignment="1">
      <alignment vertical="center"/>
    </xf>
    <xf numFmtId="0" fontId="23" fillId="0" borderId="14" xfId="0" applyFont="1" applyFill="1" applyBorder="1" applyAlignment="1">
      <alignment horizontal="right"/>
    </xf>
    <xf numFmtId="0" fontId="11" fillId="0" borderId="0" xfId="0" applyFont="1" applyBorder="1" applyAlignment="1" applyProtection="1">
      <alignment vertical="center" wrapText="1"/>
      <protection/>
    </xf>
    <xf numFmtId="0" fontId="10" fillId="0" borderId="0" xfId="0" applyFont="1" applyBorder="1" applyAlignment="1" applyProtection="1">
      <alignment vertical="center" wrapText="1"/>
      <protection/>
    </xf>
    <xf numFmtId="0" fontId="38" fillId="4" borderId="0" xfId="0" applyFont="1" applyFill="1" applyBorder="1" applyAlignment="1" applyProtection="1">
      <alignment vertical="top" wrapText="1"/>
      <protection/>
    </xf>
    <xf numFmtId="0" fontId="38" fillId="4" borderId="0" xfId="0" applyFont="1" applyFill="1" applyBorder="1" applyAlignment="1" applyProtection="1">
      <alignment horizontal="center" vertical="top" wrapText="1"/>
      <protection/>
    </xf>
    <xf numFmtId="0" fontId="39" fillId="4" borderId="0" xfId="0" applyFont="1" applyFill="1" applyBorder="1" applyAlignment="1" applyProtection="1">
      <alignment horizontal="center" vertical="top"/>
      <protection/>
    </xf>
    <xf numFmtId="0" fontId="39" fillId="4" borderId="0" xfId="0" applyFont="1" applyFill="1" applyBorder="1" applyAlignment="1" applyProtection="1">
      <alignment vertical="top" wrapText="1"/>
      <protection/>
    </xf>
    <xf numFmtId="0" fontId="39" fillId="4" borderId="0" xfId="0" applyFont="1" applyFill="1" applyBorder="1" applyAlignment="1" applyProtection="1">
      <alignment horizontal="center" vertical="top" wrapText="1"/>
      <protection/>
    </xf>
    <xf numFmtId="167" fontId="39" fillId="4" borderId="0" xfId="15" applyNumberFormat="1" applyFont="1" applyFill="1" applyBorder="1" applyAlignment="1" applyProtection="1">
      <alignment vertical="top"/>
      <protection/>
    </xf>
    <xf numFmtId="167" fontId="39" fillId="4" borderId="0" xfId="15" applyNumberFormat="1" applyFont="1" applyFill="1" applyBorder="1" applyAlignment="1" applyProtection="1">
      <alignment vertical="top" wrapText="1"/>
      <protection/>
    </xf>
    <xf numFmtId="167" fontId="39" fillId="4" borderId="1" xfId="15" applyNumberFormat="1" applyFont="1" applyFill="1" applyBorder="1" applyAlignment="1" applyProtection="1">
      <alignment vertical="top" wrapText="1"/>
      <protection locked="0"/>
    </xf>
    <xf numFmtId="167" fontId="39" fillId="4" borderId="0" xfId="15" applyNumberFormat="1" applyFont="1" applyFill="1" applyBorder="1" applyAlignment="1" applyProtection="1">
      <alignment vertical="top" wrapText="1"/>
      <protection locked="0"/>
    </xf>
    <xf numFmtId="167" fontId="39" fillId="4" borderId="7" xfId="15" applyNumberFormat="1" applyFont="1" applyFill="1" applyBorder="1" applyAlignment="1" applyProtection="1">
      <alignment vertical="top" wrapText="1"/>
      <protection locked="0"/>
    </xf>
    <xf numFmtId="0" fontId="39" fillId="4" borderId="0" xfId="0" applyFont="1" applyFill="1" applyBorder="1" applyAlignment="1" applyProtection="1">
      <alignment vertical="top" wrapText="1"/>
      <protection locked="0"/>
    </xf>
    <xf numFmtId="167" fontId="39" fillId="4" borderId="1" xfId="15" applyNumberFormat="1" applyFont="1" applyFill="1" applyBorder="1" applyAlignment="1" applyProtection="1">
      <alignment vertical="top"/>
      <protection/>
    </xf>
    <xf numFmtId="167" fontId="38" fillId="4" borderId="1" xfId="15" applyNumberFormat="1" applyFont="1" applyFill="1" applyBorder="1" applyAlignment="1" applyProtection="1">
      <alignment vertical="top"/>
      <protection/>
    </xf>
    <xf numFmtId="167" fontId="38" fillId="4" borderId="0" xfId="15" applyNumberFormat="1" applyFont="1" applyFill="1" applyBorder="1" applyAlignment="1" applyProtection="1">
      <alignment vertical="top"/>
      <protection/>
    </xf>
    <xf numFmtId="167" fontId="38" fillId="4" borderId="7" xfId="15" applyNumberFormat="1" applyFont="1" applyFill="1" applyBorder="1" applyAlignment="1" applyProtection="1">
      <alignment vertical="top"/>
      <protection/>
    </xf>
    <xf numFmtId="167" fontId="39" fillId="0" borderId="0" xfId="15" applyNumberFormat="1" applyFont="1" applyFill="1" applyBorder="1" applyAlignment="1" applyProtection="1">
      <alignment vertical="top"/>
      <protection/>
    </xf>
    <xf numFmtId="0" fontId="39" fillId="0" borderId="0" xfId="0" applyFont="1" applyFill="1" applyBorder="1" applyAlignment="1" applyProtection="1">
      <alignment vertical="top"/>
      <protection/>
    </xf>
    <xf numFmtId="0" fontId="38" fillId="0" borderId="0" xfId="0" applyFont="1" applyFill="1" applyBorder="1" applyAlignment="1" applyProtection="1">
      <alignment vertical="top" wrapText="1"/>
      <protection/>
    </xf>
    <xf numFmtId="0" fontId="38" fillId="0" borderId="0" xfId="0" applyFont="1" applyFill="1" applyBorder="1" applyAlignment="1" applyProtection="1">
      <alignment horizontal="center" vertical="top" wrapText="1"/>
      <protection/>
    </xf>
    <xf numFmtId="0" fontId="39" fillId="0" borderId="0" xfId="0" applyFont="1" applyFill="1" applyBorder="1" applyAlignment="1" applyProtection="1">
      <alignment horizontal="center" vertical="top"/>
      <protection/>
    </xf>
    <xf numFmtId="0" fontId="39" fillId="0" borderId="0" xfId="0" applyFont="1" applyFill="1" applyBorder="1" applyAlignment="1" applyProtection="1">
      <alignment vertical="top" wrapText="1"/>
      <protection/>
    </xf>
    <xf numFmtId="0" fontId="39" fillId="0" borderId="0" xfId="0" applyFont="1" applyFill="1" applyBorder="1" applyAlignment="1" applyProtection="1">
      <alignment horizontal="center" vertical="top" wrapText="1"/>
      <protection/>
    </xf>
    <xf numFmtId="167" fontId="39" fillId="0" borderId="0" xfId="15" applyNumberFormat="1" applyFont="1" applyFill="1" applyBorder="1" applyAlignment="1" applyProtection="1">
      <alignment vertical="top" wrapText="1"/>
      <protection/>
    </xf>
    <xf numFmtId="167" fontId="39" fillId="0" borderId="0" xfId="15" applyNumberFormat="1" applyFont="1" applyFill="1" applyBorder="1" applyAlignment="1" applyProtection="1">
      <alignment vertical="top" wrapText="1"/>
      <protection locked="0"/>
    </xf>
    <xf numFmtId="167" fontId="39" fillId="0" borderId="1" xfId="15" applyNumberFormat="1" applyFont="1" applyFill="1" applyBorder="1" applyAlignment="1" applyProtection="1">
      <alignment vertical="top" wrapText="1"/>
      <protection/>
    </xf>
    <xf numFmtId="167" fontId="39" fillId="0" borderId="7" xfId="15" applyNumberFormat="1" applyFont="1" applyFill="1" applyBorder="1" applyAlignment="1" applyProtection="1">
      <alignment vertical="top" wrapText="1"/>
      <protection/>
    </xf>
    <xf numFmtId="0" fontId="39" fillId="0" borderId="0" xfId="0" applyFont="1" applyFill="1" applyBorder="1" applyAlignment="1" applyProtection="1">
      <alignment vertical="top" wrapText="1"/>
      <protection locked="0"/>
    </xf>
    <xf numFmtId="167" fontId="39" fillId="0" borderId="1" xfId="15" applyNumberFormat="1" applyFont="1" applyFill="1" applyBorder="1" applyAlignment="1" applyProtection="1">
      <alignment vertical="top"/>
      <protection/>
    </xf>
    <xf numFmtId="167" fontId="38" fillId="3" borderId="1" xfId="15" applyNumberFormat="1" applyFont="1" applyFill="1" applyBorder="1" applyAlignment="1" applyProtection="1">
      <alignment vertical="top"/>
      <protection/>
    </xf>
    <xf numFmtId="167" fontId="38" fillId="3" borderId="0" xfId="15" applyNumberFormat="1" applyFont="1" applyFill="1" applyBorder="1" applyAlignment="1" applyProtection="1">
      <alignment vertical="top"/>
      <protection/>
    </xf>
    <xf numFmtId="167" fontId="38" fillId="3" borderId="7" xfId="15" applyNumberFormat="1" applyFont="1" applyFill="1" applyBorder="1" applyAlignment="1" applyProtection="1">
      <alignment vertical="top"/>
      <protection/>
    </xf>
    <xf numFmtId="167" fontId="39" fillId="4" borderId="1" xfId="15" applyNumberFormat="1" applyFont="1" applyFill="1" applyBorder="1" applyAlignment="1" applyProtection="1">
      <alignment vertical="top" wrapText="1"/>
      <protection/>
    </xf>
    <xf numFmtId="167" fontId="39" fillId="4" borderId="7" xfId="15" applyNumberFormat="1" applyFont="1" applyFill="1" applyBorder="1" applyAlignment="1" applyProtection="1">
      <alignment vertical="top" wrapText="1"/>
      <protection/>
    </xf>
    <xf numFmtId="167" fontId="39" fillId="0" borderId="1" xfId="15" applyNumberFormat="1" applyFont="1" applyFill="1" applyBorder="1" applyAlignment="1" applyProtection="1">
      <alignment vertical="top" wrapText="1"/>
      <protection locked="0"/>
    </xf>
    <xf numFmtId="167" fontId="39" fillId="0" borderId="7" xfId="15" applyNumberFormat="1" applyFont="1" applyFill="1" applyBorder="1" applyAlignment="1" applyProtection="1">
      <alignment vertical="top" wrapText="1"/>
      <protection locked="0"/>
    </xf>
    <xf numFmtId="0" fontId="38" fillId="0" borderId="8" xfId="0" applyFont="1" applyFill="1" applyBorder="1" applyAlignment="1" applyProtection="1">
      <alignment vertical="top" wrapText="1"/>
      <protection/>
    </xf>
    <xf numFmtId="0" fontId="38" fillId="0" borderId="8" xfId="0" applyFont="1" applyFill="1" applyBorder="1" applyAlignment="1" applyProtection="1">
      <alignment horizontal="center" vertical="top" wrapText="1"/>
      <protection/>
    </xf>
    <xf numFmtId="0" fontId="39" fillId="0" borderId="8" xfId="0" applyFont="1" applyFill="1" applyBorder="1" applyAlignment="1" applyProtection="1">
      <alignment horizontal="center" vertical="top"/>
      <protection/>
    </xf>
    <xf numFmtId="0" fontId="39" fillId="0" borderId="8" xfId="0" applyFont="1" applyFill="1" applyBorder="1" applyAlignment="1" applyProtection="1">
      <alignment vertical="top" wrapText="1"/>
      <protection/>
    </xf>
    <xf numFmtId="0" fontId="39" fillId="0" borderId="8" xfId="0" applyFont="1" applyFill="1" applyBorder="1" applyAlignment="1" applyProtection="1">
      <alignment horizontal="center" vertical="top" wrapText="1"/>
      <protection/>
    </xf>
    <xf numFmtId="167" fontId="39" fillId="0" borderId="8" xfId="15" applyNumberFormat="1" applyFont="1" applyFill="1" applyBorder="1" applyAlignment="1" applyProtection="1">
      <alignment vertical="top"/>
      <protection/>
    </xf>
    <xf numFmtId="167" fontId="39" fillId="0" borderId="8" xfId="15" applyNumberFormat="1" applyFont="1" applyFill="1" applyBorder="1" applyAlignment="1" applyProtection="1">
      <alignment vertical="top" wrapText="1"/>
      <protection/>
    </xf>
    <xf numFmtId="167" fontId="39" fillId="0" borderId="9" xfId="15" applyNumberFormat="1" applyFont="1" applyFill="1" applyBorder="1" applyAlignment="1" applyProtection="1">
      <alignment vertical="top" wrapText="1"/>
      <protection locked="0"/>
    </xf>
    <xf numFmtId="167" fontId="39" fillId="0" borderId="8" xfId="15" applyNumberFormat="1" applyFont="1" applyFill="1" applyBorder="1" applyAlignment="1" applyProtection="1">
      <alignment vertical="top" wrapText="1"/>
      <protection locked="0"/>
    </xf>
    <xf numFmtId="167" fontId="39" fillId="0" borderId="10" xfId="15" applyNumberFormat="1" applyFont="1" applyFill="1" applyBorder="1" applyAlignment="1" applyProtection="1">
      <alignment vertical="top" wrapText="1"/>
      <protection locked="0"/>
    </xf>
    <xf numFmtId="0" fontId="39" fillId="0" borderId="8" xfId="0" applyFont="1" applyFill="1" applyBorder="1" applyAlignment="1" applyProtection="1">
      <alignment vertical="top" wrapText="1"/>
      <protection locked="0"/>
    </xf>
    <xf numFmtId="167" fontId="39" fillId="0" borderId="9" xfId="15" applyNumberFormat="1" applyFont="1" applyFill="1" applyBorder="1" applyAlignment="1" applyProtection="1">
      <alignment vertical="top"/>
      <protection/>
    </xf>
    <xf numFmtId="167" fontId="38" fillId="3" borderId="9" xfId="15" applyNumberFormat="1" applyFont="1" applyFill="1" applyBorder="1" applyAlignment="1" applyProtection="1">
      <alignment vertical="top"/>
      <protection/>
    </xf>
    <xf numFmtId="167" fontId="38" fillId="3" borderId="8" xfId="15" applyNumberFormat="1" applyFont="1" applyFill="1" applyBorder="1" applyAlignment="1" applyProtection="1">
      <alignment vertical="top"/>
      <protection/>
    </xf>
    <xf numFmtId="167" fontId="38" fillId="3" borderId="10" xfId="15" applyNumberFormat="1" applyFont="1" applyFill="1" applyBorder="1" applyAlignment="1" applyProtection="1">
      <alignment vertical="top"/>
      <protection/>
    </xf>
    <xf numFmtId="167" fontId="23" fillId="0" borderId="0" xfId="0" applyNumberFormat="1" applyFont="1" applyFill="1" applyBorder="1" applyAlignment="1" applyProtection="1">
      <alignment vertical="top" wrapText="1"/>
      <protection/>
    </xf>
    <xf numFmtId="167" fontId="12" fillId="0" borderId="0" xfId="0" applyNumberFormat="1" applyFont="1" applyBorder="1" applyAlignment="1" applyProtection="1">
      <alignment/>
      <protection/>
    </xf>
    <xf numFmtId="167" fontId="39" fillId="5" borderId="0" xfId="15" applyNumberFormat="1" applyFont="1" applyFill="1" applyBorder="1" applyAlignment="1" applyProtection="1">
      <alignment vertical="top"/>
      <protection/>
    </xf>
    <xf numFmtId="0" fontId="15" fillId="6" borderId="0" xfId="0" applyFont="1" applyFill="1" applyBorder="1" applyAlignment="1" applyProtection="1">
      <alignment/>
      <protection/>
    </xf>
    <xf numFmtId="167" fontId="15" fillId="6" borderId="0" xfId="0" applyNumberFormat="1" applyFont="1" applyFill="1" applyBorder="1" applyAlignment="1" applyProtection="1">
      <alignment/>
      <protection/>
    </xf>
    <xf numFmtId="167" fontId="15" fillId="0" borderId="0" xfId="15" applyNumberFormat="1" applyFont="1" applyFill="1" applyBorder="1" applyAlignment="1" applyProtection="1">
      <alignment vertical="center"/>
      <protection/>
    </xf>
    <xf numFmtId="0" fontId="40" fillId="0" borderId="0" xfId="0" applyFont="1" applyAlignment="1">
      <alignment vertical="top" wrapText="1"/>
    </xf>
    <xf numFmtId="0" fontId="41" fillId="0" borderId="0" xfId="0" applyFont="1" applyBorder="1" applyAlignment="1" applyProtection="1">
      <alignment horizontal="right" vertical="center" wrapText="1"/>
      <protection/>
    </xf>
    <xf numFmtId="0" fontId="41" fillId="0" borderId="0" xfId="0" applyFont="1" applyBorder="1" applyAlignment="1" applyProtection="1">
      <alignment horizontal="center" vertical="center"/>
      <protection/>
    </xf>
    <xf numFmtId="0" fontId="41" fillId="0" borderId="26" xfId="0" applyFont="1" applyBorder="1" applyAlignment="1" applyProtection="1">
      <alignment horizontal="right" vertical="top" wrapText="1"/>
      <protection/>
    </xf>
    <xf numFmtId="0" fontId="41" fillId="0" borderId="26" xfId="0" applyFont="1" applyBorder="1" applyAlignment="1" applyProtection="1">
      <alignment horizontal="right" vertical="center" wrapText="1"/>
      <protection/>
    </xf>
    <xf numFmtId="167" fontId="41" fillId="0" borderId="26" xfId="15" applyNumberFormat="1" applyFont="1" applyFill="1" applyBorder="1" applyAlignment="1" applyProtection="1">
      <alignment horizontal="right" vertical="center"/>
      <protection/>
    </xf>
    <xf numFmtId="167" fontId="41" fillId="0" borderId="26" xfId="15" applyNumberFormat="1" applyFont="1" applyBorder="1" applyAlignment="1" applyProtection="1">
      <alignment horizontal="right" vertical="center"/>
      <protection/>
    </xf>
    <xf numFmtId="167" fontId="41" fillId="0" borderId="27" xfId="15" applyNumberFormat="1" applyFont="1" applyBorder="1" applyAlignment="1" applyProtection="1">
      <alignment horizontal="right" vertical="center"/>
      <protection/>
    </xf>
    <xf numFmtId="167" fontId="41" fillId="0" borderId="28" xfId="15" applyNumberFormat="1" applyFont="1" applyBorder="1" applyAlignment="1" applyProtection="1">
      <alignment horizontal="right" vertical="center"/>
      <protection/>
    </xf>
    <xf numFmtId="167" fontId="41" fillId="3" borderId="27" xfId="15" applyNumberFormat="1" applyFont="1" applyFill="1" applyBorder="1" applyAlignment="1" applyProtection="1">
      <alignment horizontal="right" vertical="center"/>
      <protection/>
    </xf>
    <xf numFmtId="167" fontId="41" fillId="3" borderId="26" xfId="15" applyNumberFormat="1" applyFont="1" applyFill="1" applyBorder="1" applyAlignment="1" applyProtection="1">
      <alignment horizontal="right" vertical="center"/>
      <protection/>
    </xf>
    <xf numFmtId="167" fontId="41" fillId="3" borderId="28" xfId="15" applyNumberFormat="1" applyFont="1" applyFill="1" applyBorder="1" applyAlignment="1" applyProtection="1">
      <alignment horizontal="right" vertical="center"/>
      <protection/>
    </xf>
    <xf numFmtId="167" fontId="41" fillId="6" borderId="0" xfId="0" applyNumberFormat="1" applyFont="1" applyFill="1" applyBorder="1" applyAlignment="1" applyProtection="1">
      <alignment horizontal="right"/>
      <protection/>
    </xf>
    <xf numFmtId="0" fontId="41" fillId="0" borderId="0" xfId="0" applyFont="1" applyBorder="1" applyAlignment="1" applyProtection="1">
      <alignment horizontal="right"/>
      <protection/>
    </xf>
    <xf numFmtId="0" fontId="41" fillId="0" borderId="26" xfId="0" applyFont="1" applyBorder="1" applyAlignment="1" applyProtection="1">
      <alignment horizontal="right" vertical="center" wrapText="1"/>
      <protection/>
    </xf>
    <xf numFmtId="0" fontId="18" fillId="0" borderId="26" xfId="0" applyFont="1" applyBorder="1" applyAlignment="1">
      <alignment vertical="center" wrapText="1"/>
    </xf>
    <xf numFmtId="0" fontId="22" fillId="0" borderId="29" xfId="0" applyFont="1" applyFill="1" applyBorder="1" applyAlignment="1" applyProtection="1">
      <alignment horizontal="right" vertical="center" wrapText="1"/>
      <protection/>
    </xf>
    <xf numFmtId="0" fontId="0" fillId="0" borderId="29" xfId="0" applyBorder="1" applyAlignment="1">
      <alignment horizontal="right" vertical="center" wrapText="1"/>
    </xf>
    <xf numFmtId="0" fontId="22" fillId="0" borderId="8" xfId="0" applyFont="1" applyFill="1" applyBorder="1" applyAlignment="1" applyProtection="1">
      <alignment horizontal="right" vertical="center" wrapText="1"/>
      <protection/>
    </xf>
    <xf numFmtId="0" fontId="0" fillId="0" borderId="8" xfId="0" applyBorder="1" applyAlignment="1">
      <alignment horizontal="right" vertical="center" wrapText="1"/>
    </xf>
    <xf numFmtId="0" fontId="23" fillId="0" borderId="3" xfId="0" applyFont="1" applyFill="1" applyBorder="1" applyAlignment="1" applyProtection="1">
      <alignment horizontal="center" wrapText="1"/>
      <protection/>
    </xf>
    <xf numFmtId="0" fontId="5" fillId="0" borderId="3" xfId="0" applyFont="1" applyBorder="1" applyAlignment="1">
      <alignment horizontal="center"/>
    </xf>
    <xf numFmtId="0" fontId="23" fillId="3" borderId="3" xfId="0" applyFont="1" applyFill="1" applyBorder="1" applyAlignment="1" applyProtection="1">
      <alignment horizontal="center" wrapText="1"/>
      <protection/>
    </xf>
    <xf numFmtId="167" fontId="23" fillId="0" borderId="3" xfId="15" applyNumberFormat="1" applyFont="1" applyFill="1" applyBorder="1" applyAlignment="1" applyProtection="1">
      <alignment horizontal="center" wrapText="1"/>
      <protection/>
    </xf>
    <xf numFmtId="0" fontId="24" fillId="0" borderId="3" xfId="0" applyFont="1" applyFill="1" applyBorder="1" applyAlignment="1" applyProtection="1">
      <alignment horizontal="center" wrapText="1"/>
      <protection/>
    </xf>
    <xf numFmtId="0" fontId="20" fillId="0" borderId="0" xfId="0" applyFont="1" applyAlignment="1">
      <alignment horizontal="left" wrapText="1"/>
    </xf>
    <xf numFmtId="0" fontId="17" fillId="0" borderId="0" xfId="0" applyFont="1" applyAlignment="1">
      <alignment horizontal="left"/>
    </xf>
    <xf numFmtId="0" fontId="17" fillId="0" borderId="19" xfId="0" applyFont="1" applyBorder="1" applyAlignment="1">
      <alignment horizontal="center"/>
    </xf>
    <xf numFmtId="0" fontId="17" fillId="0" borderId="3" xfId="0" applyFont="1" applyBorder="1" applyAlignment="1">
      <alignment horizontal="center"/>
    </xf>
    <xf numFmtId="0" fontId="17" fillId="0" borderId="17" xfId="0" applyFont="1" applyBorder="1" applyAlignment="1">
      <alignment horizontal="center"/>
    </xf>
    <xf numFmtId="0" fontId="18" fillId="0" borderId="0" xfId="0" applyFont="1" applyAlignment="1">
      <alignment horizontal="left" vertical="top" wrapText="1"/>
    </xf>
    <xf numFmtId="0" fontId="23" fillId="0" borderId="19" xfId="0" applyFont="1" applyBorder="1" applyAlignment="1">
      <alignment horizontal="center" wrapText="1"/>
    </xf>
    <xf numFmtId="0" fontId="23" fillId="0" borderId="17" xfId="0" applyFont="1" applyBorder="1" applyAlignment="1">
      <alignment horizontal="center" wrapText="1"/>
    </xf>
    <xf numFmtId="0" fontId="21" fillId="0" borderId="30" xfId="0" applyFont="1" applyFill="1" applyBorder="1" applyAlignment="1">
      <alignment horizontal="right" vertical="center"/>
    </xf>
    <xf numFmtId="0" fontId="21" fillId="0" borderId="25" xfId="0" applyFont="1" applyFill="1" applyBorder="1" applyAlignment="1">
      <alignment horizontal="right" vertical="center"/>
    </xf>
    <xf numFmtId="38" fontId="20" fillId="0" borderId="0" xfId="0" applyNumberFormat="1" applyFont="1" applyBorder="1" applyAlignment="1">
      <alignment horizontal="right"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ReviewAIbluemtsnake12_21_0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ritsch\Local%20Settings\Temporary%20Internet%20Files\OLK210\Mountain%20Columbia%20org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my\Local%20Settings\Temporary%20Internet%20Files\Content.IE5\UT27M58X\blue_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b\province\mtnsnake\2002\Budget\draft\CentralMS\Scrub2_15_02\Meetingcopy_2_21_02\DraftMtnsnakeBook1_2_15_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my\Local%20Settings\Temporary%20Internet%20Files\Content.IE5\UT27M58X\Blue%20and%20Snake\3PostmeetORPBlueNEOHLSC_noland3_1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lMountainColumbiaFY02_06phase"/>
    </sheetNames>
    <sheetDataSet>
      <sheetData sheetId="0">
        <row r="4">
          <cell r="A4" t="str">
            <v>Project ID</v>
          </cell>
          <cell r="B4" t="str">
            <v>Title</v>
          </cell>
          <cell r="C4" t="str">
            <v>Sponsor</v>
          </cell>
          <cell r="D4" t="str">
            <v>FY1999</v>
          </cell>
          <cell r="E4" t="str">
            <v>FY2000</v>
          </cell>
          <cell r="F4" t="str">
            <v>FY2000</v>
          </cell>
          <cell r="G4" t="str">
            <v>FY2001</v>
          </cell>
          <cell r="H4" t="str">
            <v>FY2001</v>
          </cell>
          <cell r="I4">
            <v>2002</v>
          </cell>
          <cell r="N4">
            <v>2003</v>
          </cell>
          <cell r="S4">
            <v>2004</v>
          </cell>
        </row>
        <row r="5">
          <cell r="D5" t="str">
            <v>budget</v>
          </cell>
          <cell r="E5" t="str">
            <v>Rec.</v>
          </cell>
          <cell r="F5" t="str">
            <v>budget</v>
          </cell>
          <cell r="G5" t="str">
            <v>Rec.</v>
          </cell>
          <cell r="H5" t="str">
            <v>renewal</v>
          </cell>
          <cell r="I5" t="str">
            <v>O&amp;M</v>
          </cell>
          <cell r="J5" t="str">
            <v>M&amp;E</v>
          </cell>
          <cell r="K5" t="str">
            <v>Plan</v>
          </cell>
          <cell r="L5" t="str">
            <v>Const/Imp</v>
          </cell>
          <cell r="M5" t="str">
            <v>Total </v>
          </cell>
          <cell r="N5" t="str">
            <v>O&amp;M</v>
          </cell>
          <cell r="O5" t="str">
            <v>M&amp;E</v>
          </cell>
          <cell r="P5" t="str">
            <v>Plan</v>
          </cell>
          <cell r="Q5" t="str">
            <v>Const/Imp</v>
          </cell>
          <cell r="R5" t="str">
            <v>Total </v>
          </cell>
          <cell r="S5" t="str">
            <v>O&amp;M</v>
          </cell>
          <cell r="T5" t="str">
            <v>M&amp;E</v>
          </cell>
          <cell r="U5" t="str">
            <v>Plan</v>
          </cell>
          <cell r="V5" t="str">
            <v>Const/Imp</v>
          </cell>
          <cell r="W5" t="str">
            <v>Total</v>
          </cell>
          <cell r="X5" t="str">
            <v>Budget Comments</v>
          </cell>
        </row>
        <row r="6">
          <cell r="A6" t="str">
            <v>Blackfoot projects</v>
          </cell>
        </row>
        <row r="7">
          <cell r="A7">
            <v>24017</v>
          </cell>
          <cell r="B7" t="str">
            <v>Restoring Bull Trout Habitat in The Blackfoot River's North Fork</v>
          </cell>
          <cell r="C7" t="str">
            <v>TU</v>
          </cell>
          <cell r="L7">
            <v>330000</v>
          </cell>
          <cell r="M7">
            <v>330000</v>
          </cell>
          <cell r="O7">
            <v>10000</v>
          </cell>
          <cell r="R7">
            <v>10000</v>
          </cell>
          <cell r="T7">
            <v>10000</v>
          </cell>
          <cell r="W7">
            <v>10000</v>
          </cell>
        </row>
        <row r="8">
          <cell r="A8" t="str">
            <v>Total for Blackfoot project budgets</v>
          </cell>
          <cell r="F8">
            <v>0</v>
          </cell>
          <cell r="H8">
            <v>0</v>
          </cell>
          <cell r="I8">
            <v>0</v>
          </cell>
          <cell r="J8">
            <v>0</v>
          </cell>
          <cell r="K8">
            <v>0</v>
          </cell>
          <cell r="L8">
            <v>330000</v>
          </cell>
          <cell r="M8">
            <v>330000</v>
          </cell>
          <cell r="N8">
            <v>0</v>
          </cell>
          <cell r="O8">
            <v>10000</v>
          </cell>
          <cell r="P8">
            <v>0</v>
          </cell>
          <cell r="Q8">
            <v>0</v>
          </cell>
          <cell r="R8">
            <v>10000</v>
          </cell>
          <cell r="S8">
            <v>0</v>
          </cell>
          <cell r="T8">
            <v>10000</v>
          </cell>
          <cell r="U8">
            <v>0</v>
          </cell>
          <cell r="V8">
            <v>0</v>
          </cell>
          <cell r="W8">
            <v>10000</v>
          </cell>
        </row>
        <row r="10">
          <cell r="A10" t="str">
            <v>Coeur d'Alene projects</v>
          </cell>
        </row>
        <row r="11">
          <cell r="A11">
            <v>24015</v>
          </cell>
          <cell r="B11" t="str">
            <v>Wetland/Riparian Protection, Restoration, Enhancement and Maintenance in the Coeur d'Alene Subbasin</v>
          </cell>
          <cell r="C11" t="str">
            <v>CDAT</v>
          </cell>
          <cell r="I11">
            <v>40077</v>
          </cell>
          <cell r="J11">
            <v>30916</v>
          </cell>
          <cell r="K11">
            <v>116521</v>
          </cell>
          <cell r="L11">
            <v>1808617</v>
          </cell>
          <cell r="M11">
            <v>1996131</v>
          </cell>
          <cell r="N11">
            <v>44085</v>
          </cell>
          <cell r="O11">
            <v>34008</v>
          </cell>
          <cell r="P11">
            <v>93909</v>
          </cell>
          <cell r="Q11">
            <v>1989478</v>
          </cell>
          <cell r="R11">
            <v>2161480</v>
          </cell>
          <cell r="S11">
            <v>48493</v>
          </cell>
          <cell r="T11">
            <v>37408</v>
          </cell>
          <cell r="U11">
            <v>103250</v>
          </cell>
          <cell r="V11">
            <v>2188426</v>
          </cell>
          <cell r="W11">
            <v>2377577</v>
          </cell>
          <cell r="X11" t="str">
            <v>If this project is funded, Project Number 199004401 should be ended and those activities should be incorporated into this proposal.</v>
          </cell>
        </row>
        <row r="12">
          <cell r="A12">
            <v>24020</v>
          </cell>
          <cell r="B12" t="str">
            <v>Center for GIS Analysis and Information in the Coeur d'Alene Subbasin</v>
          </cell>
          <cell r="C12" t="str">
            <v>CDAT</v>
          </cell>
          <cell r="I12">
            <v>51000</v>
          </cell>
          <cell r="K12">
            <v>13500</v>
          </cell>
          <cell r="L12">
            <v>116200</v>
          </cell>
          <cell r="M12">
            <v>180700</v>
          </cell>
          <cell r="N12">
            <v>166000</v>
          </cell>
          <cell r="O12">
            <v>29300</v>
          </cell>
          <cell r="R12">
            <v>195300</v>
          </cell>
          <cell r="S12">
            <v>166000</v>
          </cell>
          <cell r="T12">
            <v>21100</v>
          </cell>
          <cell r="W12">
            <v>187100</v>
          </cell>
          <cell r="X12" t="str">
            <v>An extensive bid process was pursued to determine the cost of a server adequate for use in this project.</v>
          </cell>
        </row>
        <row r="13">
          <cell r="A13">
            <v>199004400</v>
          </cell>
          <cell r="B13" t="str">
            <v>Implement Fisheries Enhancement Opportunities on the Coeur d'Alene Reservation</v>
          </cell>
          <cell r="C13" t="str">
            <v>CDAT</v>
          </cell>
          <cell r="D13">
            <v>859000</v>
          </cell>
          <cell r="E13">
            <v>685254</v>
          </cell>
          <cell r="F13">
            <v>685254</v>
          </cell>
          <cell r="G13">
            <v>766000</v>
          </cell>
          <cell r="H13">
            <v>728094</v>
          </cell>
          <cell r="I13">
            <v>261209</v>
          </cell>
          <cell r="J13">
            <v>312255</v>
          </cell>
          <cell r="K13">
            <v>174045</v>
          </cell>
          <cell r="L13">
            <v>426856</v>
          </cell>
          <cell r="M13">
            <v>1174365</v>
          </cell>
          <cell r="N13">
            <v>274269</v>
          </cell>
          <cell r="O13">
            <v>318961</v>
          </cell>
          <cell r="P13">
            <v>182747</v>
          </cell>
          <cell r="Q13">
            <v>391856</v>
          </cell>
          <cell r="R13">
            <v>1167833</v>
          </cell>
          <cell r="S13">
            <v>287982</v>
          </cell>
          <cell r="T13">
            <v>306559</v>
          </cell>
          <cell r="U13">
            <v>191884</v>
          </cell>
          <cell r="V13">
            <v>411448</v>
          </cell>
          <cell r="W13">
            <v>1197873</v>
          </cell>
          <cell r="X13" t="str">
            <v>The geographic area of the project encompasses 4 target watersheds and lower Lake Cour D'Alene.  The staff has been increased by 2 FTE to strengthen efforts in two of the watersheds.  On the ground implementation projects total $425,000.  A large part of </v>
          </cell>
        </row>
        <row r="14">
          <cell r="A14">
            <v>199004401</v>
          </cell>
          <cell r="B14" t="str">
            <v>Lake Creek Land Acquisition and Enhancement</v>
          </cell>
          <cell r="C14" t="str">
            <v>CDAT</v>
          </cell>
          <cell r="D14">
            <v>186000</v>
          </cell>
          <cell r="E14">
            <v>140423</v>
          </cell>
          <cell r="F14">
            <v>140423</v>
          </cell>
          <cell r="G14">
            <v>200000</v>
          </cell>
          <cell r="H14">
            <v>150000</v>
          </cell>
          <cell r="I14">
            <v>39651</v>
          </cell>
          <cell r="J14">
            <v>26469</v>
          </cell>
          <cell r="K14">
            <v>149765</v>
          </cell>
          <cell r="L14">
            <v>1247185</v>
          </cell>
          <cell r="M14">
            <v>1463070</v>
          </cell>
          <cell r="N14">
            <v>45599</v>
          </cell>
          <cell r="O14">
            <v>29116</v>
          </cell>
          <cell r="P14">
            <v>157253</v>
          </cell>
          <cell r="Q14">
            <v>1435426</v>
          </cell>
          <cell r="R14">
            <v>1667394</v>
          </cell>
          <cell r="S14">
            <v>52438</v>
          </cell>
          <cell r="T14">
            <v>32027</v>
          </cell>
          <cell r="U14">
            <v>165115</v>
          </cell>
          <cell r="V14">
            <v>1650740</v>
          </cell>
          <cell r="W14">
            <v>1900320</v>
          </cell>
          <cell r="X14" t="str">
            <v>If Project Number 24015 is funded, this project should end.  O&amp;M and enhancement activities ($160,020) in the proposal would be transferred to Project Number 24015.</v>
          </cell>
        </row>
        <row r="15">
          <cell r="A15">
            <v>199004402</v>
          </cell>
          <cell r="B15" t="str">
            <v>Coeur D' Alene Tribe Trout Production Facility</v>
          </cell>
          <cell r="C15" t="str">
            <v>CDAT</v>
          </cell>
          <cell r="E15">
            <v>1500000</v>
          </cell>
          <cell r="F15">
            <v>1500000</v>
          </cell>
          <cell r="G15">
            <v>2045088</v>
          </cell>
          <cell r="H15">
            <v>2045088</v>
          </cell>
          <cell r="J15">
            <v>351539</v>
          </cell>
          <cell r="M15">
            <v>351539</v>
          </cell>
          <cell r="N15">
            <v>267393</v>
          </cell>
          <cell r="O15">
            <v>377840</v>
          </cell>
          <cell r="Q15">
            <v>197969</v>
          </cell>
          <cell r="R15">
            <v>843202</v>
          </cell>
          <cell r="S15">
            <v>267393</v>
          </cell>
          <cell r="T15">
            <v>437087</v>
          </cell>
          <cell r="V15">
            <v>192969</v>
          </cell>
          <cell r="W15">
            <v>897449</v>
          </cell>
          <cell r="X15" t="str">
            <v>The O&amp;M for this project is provided in the FY 01 contract and will not be used, therefore there should be a carry over sufficient to cover this cost. A total of $423,660 can be eliminated from this proposal for FY 02 since the money will be available in </v>
          </cell>
        </row>
        <row r="16">
          <cell r="A16" t="str">
            <v>Total for Coeur d'Alene project budgets</v>
          </cell>
          <cell r="D16">
            <v>1045000</v>
          </cell>
          <cell r="E16">
            <v>2325677</v>
          </cell>
          <cell r="F16">
            <v>2325677</v>
          </cell>
          <cell r="G16">
            <v>3011088</v>
          </cell>
          <cell r="H16">
            <v>2923182</v>
          </cell>
          <cell r="I16">
            <v>391937</v>
          </cell>
          <cell r="J16">
            <v>721179</v>
          </cell>
          <cell r="K16">
            <v>453831</v>
          </cell>
          <cell r="L16">
            <v>3598858</v>
          </cell>
          <cell r="M16">
            <v>5165805</v>
          </cell>
          <cell r="N16">
            <v>797346</v>
          </cell>
          <cell r="O16">
            <v>789225</v>
          </cell>
          <cell r="P16">
            <v>433909</v>
          </cell>
          <cell r="Q16">
            <v>4014729</v>
          </cell>
          <cell r="R16">
            <v>6035209</v>
          </cell>
          <cell r="S16">
            <v>822306</v>
          </cell>
          <cell r="T16">
            <v>834181</v>
          </cell>
          <cell r="U16">
            <v>460249</v>
          </cell>
          <cell r="V16">
            <v>4443583</v>
          </cell>
          <cell r="W16">
            <v>6560319</v>
          </cell>
        </row>
        <row r="18">
          <cell r="A18" t="str">
            <v>Flathead projects</v>
          </cell>
        </row>
        <row r="19">
          <cell r="A19">
            <v>24012</v>
          </cell>
          <cell r="B19" t="str">
            <v>Riparian Habitat Preservation - Weaver Slough and McWinegar Slough</v>
          </cell>
          <cell r="C19" t="str">
            <v>FLT</v>
          </cell>
          <cell r="J19">
            <v>60000</v>
          </cell>
          <cell r="L19">
            <v>942000</v>
          </cell>
          <cell r="M19">
            <v>1002000</v>
          </cell>
          <cell r="R19">
            <v>0</v>
          </cell>
          <cell r="W19">
            <v>0</v>
          </cell>
          <cell r="X19" t="str">
            <v>The budget was updated at the budget review to show the cost for a conservation easement on 151 wetland acres on Weaver Slough and 320 wetland acres on McWennegaer Slough.  If this purchase is completed, an easement on an additional 151 acres on Foy's Ben</v>
          </cell>
        </row>
        <row r="20">
          <cell r="A20">
            <v>24013</v>
          </cell>
          <cell r="B20" t="str">
            <v>Assessment of Operational Impacts of Hungry Horse Dam on Riparian Wildlife habitats and their associated aquatic components</v>
          </cell>
          <cell r="C20" t="str">
            <v>MFWP</v>
          </cell>
          <cell r="J20">
            <v>188949</v>
          </cell>
          <cell r="M20">
            <v>188949</v>
          </cell>
          <cell r="O20">
            <v>191249</v>
          </cell>
          <cell r="R20">
            <v>191249</v>
          </cell>
          <cell r="T20">
            <v>118641</v>
          </cell>
          <cell r="W20">
            <v>118641</v>
          </cell>
          <cell r="X20" t="str">
            <v> Indirect costs were inadvertantly left off from a portion of the proposal for Project Number 24013.</v>
          </cell>
        </row>
        <row r="21">
          <cell r="A21">
            <v>24018</v>
          </cell>
          <cell r="B21" t="str">
            <v>Secure and Restore Critical Fish and Wildlife Habitats</v>
          </cell>
          <cell r="C21" t="str">
            <v>CSKT</v>
          </cell>
          <cell r="D21">
            <v>100000</v>
          </cell>
          <cell r="E21">
            <v>103000</v>
          </cell>
          <cell r="F21">
            <v>103000</v>
          </cell>
          <cell r="G21">
            <v>65303</v>
          </cell>
          <cell r="H21">
            <v>65303</v>
          </cell>
          <cell r="I21">
            <v>51698</v>
          </cell>
          <cell r="J21">
            <v>51034</v>
          </cell>
          <cell r="K21">
            <v>481103</v>
          </cell>
          <cell r="L21">
            <v>4334609</v>
          </cell>
          <cell r="M21">
            <v>4918444</v>
          </cell>
          <cell r="N21">
            <v>51698</v>
          </cell>
          <cell r="O21">
            <v>53034</v>
          </cell>
          <cell r="P21">
            <v>303132</v>
          </cell>
          <cell r="Q21">
            <v>4130962</v>
          </cell>
          <cell r="R21">
            <v>4538826</v>
          </cell>
          <cell r="S21">
            <v>51698</v>
          </cell>
          <cell r="T21">
            <v>53034</v>
          </cell>
          <cell r="U21">
            <v>303132</v>
          </cell>
          <cell r="V21">
            <v>4130962</v>
          </cell>
          <cell r="W21">
            <v>4538826</v>
          </cell>
          <cell r="X21" t="str">
            <v>This project has identified $84,000 for subbasin planning.  This raises a legitimate question of how BPA is going to fund subbasin planning.</v>
          </cell>
        </row>
        <row r="22">
          <cell r="A22">
            <v>24019</v>
          </cell>
          <cell r="B22" t="str">
            <v>Research, Monitor, and Restore Native Species</v>
          </cell>
          <cell r="C22" t="str">
            <v>CSKT</v>
          </cell>
          <cell r="D22">
            <v>65000</v>
          </cell>
          <cell r="E22">
            <v>95000</v>
          </cell>
          <cell r="F22">
            <v>95000</v>
          </cell>
          <cell r="G22">
            <v>166048</v>
          </cell>
          <cell r="H22">
            <v>166048</v>
          </cell>
          <cell r="I22">
            <v>7000</v>
          </cell>
          <cell r="J22">
            <v>11000</v>
          </cell>
          <cell r="K22">
            <v>32400</v>
          </cell>
          <cell r="L22">
            <v>81000</v>
          </cell>
          <cell r="M22">
            <v>131400</v>
          </cell>
          <cell r="N22">
            <v>7000</v>
          </cell>
          <cell r="O22">
            <v>11000</v>
          </cell>
          <cell r="P22">
            <v>45500</v>
          </cell>
          <cell r="Q22">
            <v>81000</v>
          </cell>
          <cell r="R22">
            <v>144500</v>
          </cell>
          <cell r="S22">
            <v>7000</v>
          </cell>
          <cell r="T22">
            <v>11000</v>
          </cell>
          <cell r="U22">
            <v>40500</v>
          </cell>
          <cell r="V22">
            <v>81000</v>
          </cell>
          <cell r="W22">
            <v>139500</v>
          </cell>
        </row>
        <row r="23">
          <cell r="A23">
            <v>199101903</v>
          </cell>
          <cell r="B23" t="str">
            <v>Hungry Horse Mitigation</v>
          </cell>
          <cell r="C23" t="str">
            <v>MFWP</v>
          </cell>
          <cell r="D23">
            <v>474000</v>
          </cell>
          <cell r="E23">
            <v>429000</v>
          </cell>
          <cell r="F23">
            <v>783000</v>
          </cell>
          <cell r="G23">
            <v>781432</v>
          </cell>
          <cell r="H23">
            <v>781432</v>
          </cell>
          <cell r="I23">
            <v>127500</v>
          </cell>
          <cell r="J23">
            <v>277000</v>
          </cell>
          <cell r="K23">
            <v>131100</v>
          </cell>
          <cell r="L23">
            <v>447250</v>
          </cell>
          <cell r="M23">
            <v>982850</v>
          </cell>
          <cell r="N23">
            <v>130000</v>
          </cell>
          <cell r="O23">
            <v>280000</v>
          </cell>
          <cell r="P23">
            <v>130000</v>
          </cell>
          <cell r="Q23">
            <v>450000</v>
          </cell>
          <cell r="R23">
            <v>990000</v>
          </cell>
          <cell r="S23">
            <v>130000</v>
          </cell>
          <cell r="T23">
            <v>310000</v>
          </cell>
          <cell r="U23">
            <v>130000</v>
          </cell>
          <cell r="V23">
            <v>495000</v>
          </cell>
          <cell r="W23">
            <v>1065000</v>
          </cell>
        </row>
        <row r="24">
          <cell r="A24">
            <v>199101904</v>
          </cell>
          <cell r="B24" t="str">
            <v>Stocking of  offsite waters for Hungry Horse Mitigation - Creston National Fish Hatchery</v>
          </cell>
          <cell r="C24" t="str">
            <v>USFWS</v>
          </cell>
          <cell r="D24">
            <v>389000</v>
          </cell>
          <cell r="E24">
            <v>429000</v>
          </cell>
          <cell r="F24">
            <v>159417</v>
          </cell>
          <cell r="G24">
            <v>173000</v>
          </cell>
          <cell r="H24">
            <v>160000</v>
          </cell>
          <cell r="I24">
            <v>106672</v>
          </cell>
          <cell r="M24">
            <v>106672</v>
          </cell>
          <cell r="N24">
            <v>109872</v>
          </cell>
          <cell r="R24">
            <v>109872</v>
          </cell>
          <cell r="S24">
            <v>113168</v>
          </cell>
          <cell r="W24">
            <v>113168</v>
          </cell>
        </row>
        <row r="25">
          <cell r="A25" t="str">
            <v>Total for Flathead project budgets</v>
          </cell>
          <cell r="D25">
            <v>1028000</v>
          </cell>
          <cell r="E25">
            <v>1056000</v>
          </cell>
          <cell r="F25">
            <v>1140417</v>
          </cell>
          <cell r="G25">
            <v>1185783</v>
          </cell>
          <cell r="H25">
            <v>1172783</v>
          </cell>
          <cell r="I25">
            <v>292870</v>
          </cell>
          <cell r="J25">
            <v>587983</v>
          </cell>
          <cell r="K25">
            <v>644603</v>
          </cell>
          <cell r="L25">
            <v>5804859</v>
          </cell>
          <cell r="M25">
            <v>7330315</v>
          </cell>
          <cell r="N25">
            <v>298570</v>
          </cell>
          <cell r="O25">
            <v>535283</v>
          </cell>
          <cell r="P25">
            <v>478632</v>
          </cell>
          <cell r="Q25">
            <v>4661962</v>
          </cell>
          <cell r="R25">
            <v>5974447</v>
          </cell>
          <cell r="S25">
            <v>301866</v>
          </cell>
          <cell r="T25">
            <v>492675</v>
          </cell>
          <cell r="U25">
            <v>473632</v>
          </cell>
          <cell r="V25">
            <v>4706962</v>
          </cell>
          <cell r="W25">
            <v>5975135</v>
          </cell>
        </row>
        <row r="27">
          <cell r="A27" t="str">
            <v>Kootenai projects</v>
          </cell>
        </row>
        <row r="28">
          <cell r="A28">
            <v>24005</v>
          </cell>
          <cell r="B28" t="str">
            <v>Smith Creek Restoration</v>
          </cell>
          <cell r="C28" t="str">
            <v>IDFG</v>
          </cell>
          <cell r="J28">
            <v>2680</v>
          </cell>
          <cell r="K28">
            <v>50000</v>
          </cell>
          <cell r="M28">
            <v>52680</v>
          </cell>
          <cell r="O28">
            <v>2680</v>
          </cell>
          <cell r="Q28">
            <v>300000</v>
          </cell>
          <cell r="R28">
            <v>302680</v>
          </cell>
          <cell r="T28">
            <v>2680</v>
          </cell>
          <cell r="W28">
            <v>2680</v>
          </cell>
          <cell r="X28" t="str">
            <v>The specific cost breakdown for the Implementation phase in FY 03 will be developed during the FY 02 planning process.</v>
          </cell>
        </row>
        <row r="29">
          <cell r="A29">
            <v>24009</v>
          </cell>
          <cell r="B29" t="str">
            <v>Assess Feasibility of Enhancing White Sturgeon Spawning Substrate Habitat, Kootenai R., Idaho</v>
          </cell>
          <cell r="C29" t="str">
            <v>KTOI</v>
          </cell>
          <cell r="K29">
            <v>350000</v>
          </cell>
          <cell r="M29">
            <v>350000</v>
          </cell>
          <cell r="Q29">
            <v>100000</v>
          </cell>
          <cell r="R29">
            <v>100000</v>
          </cell>
          <cell r="T29">
            <v>60000</v>
          </cell>
          <cell r="V29">
            <v>1000000</v>
          </cell>
          <cell r="W29">
            <v>1060000</v>
          </cell>
        </row>
        <row r="30">
          <cell r="A30">
            <v>24010</v>
          </cell>
          <cell r="B30" t="str">
            <v>Reconnection of floodplain slough habitat to the Kootenai River</v>
          </cell>
          <cell r="C30" t="str">
            <v>KTOI</v>
          </cell>
          <cell r="K30">
            <v>139974</v>
          </cell>
          <cell r="M30">
            <v>139974</v>
          </cell>
          <cell r="O30">
            <v>40000</v>
          </cell>
          <cell r="Q30">
            <v>500000</v>
          </cell>
          <cell r="R30">
            <v>540000</v>
          </cell>
          <cell r="T30">
            <v>40000</v>
          </cell>
          <cell r="W30">
            <v>40000</v>
          </cell>
          <cell r="X30" t="str">
            <v>The actual cost breakdown for the Implementation phase in FY 03 will be developed during the FY 02 planning process.</v>
          </cell>
        </row>
        <row r="31">
          <cell r="A31">
            <v>24014</v>
          </cell>
          <cell r="B31" t="str">
            <v>Assessment of Operational Impacts of Libby Dam on Riparian Wildlife habitats and their associated aquatic components</v>
          </cell>
          <cell r="C31" t="str">
            <v>MFWP</v>
          </cell>
          <cell r="J31">
            <v>188949</v>
          </cell>
          <cell r="M31">
            <v>0</v>
          </cell>
          <cell r="O31">
            <v>191249</v>
          </cell>
          <cell r="R31">
            <v>0</v>
          </cell>
          <cell r="T31">
            <v>118641</v>
          </cell>
          <cell r="W31">
            <v>0</v>
          </cell>
          <cell r="X31" t="str">
            <v>If Project Number 24021 is funded at the recommended amount, the managers recommend not funding this project. </v>
          </cell>
        </row>
        <row r="32">
          <cell r="A32">
            <v>24016</v>
          </cell>
          <cell r="B32" t="str">
            <v>Kootenai River Subbasin Stakeholders Symposium</v>
          </cell>
          <cell r="C32" t="str">
            <v>KRN</v>
          </cell>
          <cell r="I32">
            <v>9750</v>
          </cell>
          <cell r="J32">
            <v>2000</v>
          </cell>
          <cell r="K32">
            <v>5200</v>
          </cell>
          <cell r="L32">
            <v>34500</v>
          </cell>
          <cell r="M32">
            <v>51450</v>
          </cell>
          <cell r="R32">
            <v>0</v>
          </cell>
          <cell r="W32">
            <v>0</v>
          </cell>
          <cell r="X32" t="str">
            <v>See response to ISRP regarding reduction of budget.</v>
          </cell>
        </row>
        <row r="33">
          <cell r="A33">
            <v>24021</v>
          </cell>
          <cell r="B33" t="str">
            <v>Implement Floodplain Operational Loss Assessment, Protection, Mitigation and Rehabilitation on the Lower Kootenai River Watershed Ecosystem</v>
          </cell>
          <cell r="C33" t="str">
            <v>KTOI</v>
          </cell>
          <cell r="I33">
            <v>6458</v>
          </cell>
          <cell r="J33">
            <v>101000</v>
          </cell>
          <cell r="K33">
            <v>186406</v>
          </cell>
          <cell r="M33">
            <v>293864</v>
          </cell>
          <cell r="N33">
            <v>13000</v>
          </cell>
          <cell r="O33">
            <v>101000</v>
          </cell>
          <cell r="P33">
            <v>498500</v>
          </cell>
          <cell r="R33">
            <v>612500</v>
          </cell>
          <cell r="S33">
            <v>8000</v>
          </cell>
          <cell r="T33">
            <v>101000</v>
          </cell>
          <cell r="U33">
            <v>106500</v>
          </cell>
          <cell r="W33">
            <v>215500</v>
          </cell>
          <cell r="X33" t="str">
            <v>Province review group recommends adding $101,000 for each year to expand the project throughout the entire lower river (which would incorporate tasks from Project Number 24014).  During the second year the planning phase could be reduced by $150,000.</v>
          </cell>
        </row>
        <row r="34">
          <cell r="A34">
            <v>24023</v>
          </cell>
          <cell r="B34" t="str">
            <v>Purchase Conservation Easement from Plum Creek Timber Company (PCT) along Fisher River</v>
          </cell>
          <cell r="C34" t="str">
            <v>MFWP</v>
          </cell>
          <cell r="L34">
            <v>500000</v>
          </cell>
          <cell r="M34">
            <v>500000</v>
          </cell>
          <cell r="Q34">
            <v>500000</v>
          </cell>
          <cell r="R34">
            <v>500000</v>
          </cell>
          <cell r="V34">
            <v>500000</v>
          </cell>
          <cell r="W34">
            <v>500000</v>
          </cell>
          <cell r="X34" t="str">
            <v>This proposal only covers lands adjacent to Wolf Creek and the Fisher River and is intended as mitigation for resident fish losses.</v>
          </cell>
        </row>
        <row r="35">
          <cell r="A35">
            <v>198806400</v>
          </cell>
          <cell r="B35" t="str">
            <v>Kootenai River White Sturgeon Studies and Conservation Aquaculture</v>
          </cell>
          <cell r="C35" t="str">
            <v>KTOI</v>
          </cell>
          <cell r="D35">
            <v>1281000</v>
          </cell>
          <cell r="E35">
            <v>1150000</v>
          </cell>
          <cell r="F35">
            <v>1095202</v>
          </cell>
          <cell r="G35">
            <v>1128568</v>
          </cell>
          <cell r="H35">
            <v>1128568</v>
          </cell>
          <cell r="I35">
            <v>635000</v>
          </cell>
          <cell r="J35">
            <v>316000</v>
          </cell>
          <cell r="K35">
            <v>25000</v>
          </cell>
          <cell r="L35">
            <v>184000</v>
          </cell>
          <cell r="M35">
            <v>1160000</v>
          </cell>
          <cell r="N35">
            <v>650000</v>
          </cell>
          <cell r="O35">
            <v>314000</v>
          </cell>
          <cell r="P35">
            <v>35000</v>
          </cell>
          <cell r="Q35">
            <v>2000000</v>
          </cell>
          <cell r="R35">
            <v>2999000</v>
          </cell>
          <cell r="S35">
            <v>650000</v>
          </cell>
          <cell r="T35">
            <v>314000</v>
          </cell>
          <cell r="V35">
            <v>640000</v>
          </cell>
          <cell r="W35">
            <v>1604000</v>
          </cell>
          <cell r="X35" t="str">
            <v>The expansion of the Burbot aquaculture is premature in the next three years.  $70,000 could be dropped from Section 4, Objective 2 since these costs are premature.  It is likely that the expansion of the sturgeon hatchery may be deferred by 1 or 2 years </v>
          </cell>
        </row>
        <row r="36">
          <cell r="A36">
            <v>198806500</v>
          </cell>
          <cell r="B36" t="str">
            <v>Kootenai River Fisheries Recovery Investigations</v>
          </cell>
          <cell r="C36" t="str">
            <v>IDFG</v>
          </cell>
          <cell r="D36">
            <v>604000</v>
          </cell>
          <cell r="E36">
            <v>617000</v>
          </cell>
          <cell r="F36">
            <v>561103</v>
          </cell>
          <cell r="G36">
            <v>647000</v>
          </cell>
          <cell r="H36">
            <v>570000</v>
          </cell>
          <cell r="J36">
            <v>418990</v>
          </cell>
          <cell r="L36">
            <v>406401</v>
          </cell>
          <cell r="M36">
            <v>825391</v>
          </cell>
          <cell r="O36">
            <v>518990</v>
          </cell>
          <cell r="Q36">
            <v>538814</v>
          </cell>
          <cell r="R36">
            <v>1057804</v>
          </cell>
          <cell r="T36">
            <v>534560</v>
          </cell>
          <cell r="V36">
            <v>417137</v>
          </cell>
          <cell r="W36">
            <v>951697</v>
          </cell>
        </row>
        <row r="37">
          <cell r="A37">
            <v>199404900</v>
          </cell>
          <cell r="B37" t="str">
            <v>Improving the Kootenai River Ecosystem</v>
          </cell>
          <cell r="C37" t="str">
            <v>KTOI</v>
          </cell>
          <cell r="D37">
            <v>246000</v>
          </cell>
          <cell r="E37">
            <v>270000</v>
          </cell>
          <cell r="F37">
            <v>270000</v>
          </cell>
          <cell r="G37">
            <v>323000</v>
          </cell>
          <cell r="H37">
            <v>273333</v>
          </cell>
          <cell r="I37">
            <v>408690</v>
          </cell>
          <cell r="J37">
            <v>292201</v>
          </cell>
          <cell r="K37">
            <v>10000</v>
          </cell>
          <cell r="M37">
            <v>710891</v>
          </cell>
          <cell r="N37">
            <v>410000</v>
          </cell>
          <cell r="O37">
            <v>290000</v>
          </cell>
          <cell r="P37">
            <v>30000</v>
          </cell>
          <cell r="Q37">
            <v>125000</v>
          </cell>
          <cell r="R37">
            <v>855000</v>
          </cell>
          <cell r="S37">
            <v>410000</v>
          </cell>
          <cell r="T37">
            <v>290000</v>
          </cell>
          <cell r="U37">
            <v>20000</v>
          </cell>
          <cell r="V37">
            <v>1250000</v>
          </cell>
          <cell r="W37">
            <v>1970000</v>
          </cell>
        </row>
        <row r="38">
          <cell r="A38">
            <v>199500400</v>
          </cell>
          <cell r="B38" t="str">
            <v>Mitigation For The Construction And Operation Of Libby Dam</v>
          </cell>
          <cell r="C38" t="str">
            <v>MFWP</v>
          </cell>
          <cell r="E38">
            <v>800000</v>
          </cell>
          <cell r="F38">
            <v>800000</v>
          </cell>
          <cell r="G38">
            <v>795000</v>
          </cell>
          <cell r="H38">
            <v>795000</v>
          </cell>
          <cell r="I38">
            <v>180000</v>
          </cell>
          <cell r="J38">
            <v>235000</v>
          </cell>
          <cell r="K38">
            <v>190000</v>
          </cell>
          <cell r="L38">
            <v>200000</v>
          </cell>
          <cell r="M38">
            <v>805000</v>
          </cell>
          <cell r="N38">
            <v>180000</v>
          </cell>
          <cell r="O38">
            <v>230000</v>
          </cell>
          <cell r="P38">
            <v>195000</v>
          </cell>
          <cell r="Q38">
            <v>225000</v>
          </cell>
          <cell r="R38">
            <v>830000</v>
          </cell>
          <cell r="S38">
            <v>185000</v>
          </cell>
          <cell r="T38">
            <v>235000</v>
          </cell>
          <cell r="U38">
            <v>200000</v>
          </cell>
          <cell r="V38">
            <v>250000</v>
          </cell>
          <cell r="W38">
            <v>870000</v>
          </cell>
        </row>
        <row r="39">
          <cell r="A39">
            <v>199608720</v>
          </cell>
          <cell r="B39" t="str">
            <v>Focus Watershed Coordination in the Kootenai River Watershed</v>
          </cell>
          <cell r="C39" t="str">
            <v>MFWP</v>
          </cell>
          <cell r="D39">
            <v>100000</v>
          </cell>
          <cell r="E39">
            <v>99919</v>
          </cell>
          <cell r="F39">
            <v>99919</v>
          </cell>
          <cell r="G39">
            <v>100000</v>
          </cell>
          <cell r="H39">
            <v>100000</v>
          </cell>
          <cell r="I39">
            <v>1500</v>
          </cell>
          <cell r="K39">
            <v>100000</v>
          </cell>
          <cell r="M39">
            <v>101500</v>
          </cell>
          <cell r="N39">
            <v>1750</v>
          </cell>
          <cell r="P39">
            <v>100000</v>
          </cell>
          <cell r="R39">
            <v>101750</v>
          </cell>
          <cell r="S39">
            <v>2000</v>
          </cell>
          <cell r="U39">
            <v>100000</v>
          </cell>
          <cell r="W39">
            <v>102000</v>
          </cell>
        </row>
        <row r="40">
          <cell r="A40">
            <v>200000400</v>
          </cell>
          <cell r="B40" t="str">
            <v>Monitor and protect bull trout for Koocanusa Reservoir.</v>
          </cell>
          <cell r="C40" t="str">
            <v>BCE</v>
          </cell>
          <cell r="E40">
            <v>60000</v>
          </cell>
          <cell r="F40">
            <v>60000</v>
          </cell>
          <cell r="G40">
            <v>60000</v>
          </cell>
          <cell r="H40">
            <v>60000</v>
          </cell>
          <cell r="J40">
            <v>62000</v>
          </cell>
          <cell r="M40">
            <v>62000</v>
          </cell>
          <cell r="O40">
            <v>62000</v>
          </cell>
          <cell r="R40">
            <v>62000</v>
          </cell>
          <cell r="T40">
            <v>62000</v>
          </cell>
          <cell r="W40">
            <v>62000</v>
          </cell>
        </row>
        <row r="41">
          <cell r="A41" t="str">
            <v>Total for Kootenai project budgets</v>
          </cell>
          <cell r="D41">
            <v>2231000</v>
          </cell>
          <cell r="E41">
            <v>2996919</v>
          </cell>
          <cell r="F41">
            <v>2886224</v>
          </cell>
          <cell r="G41">
            <v>3053568</v>
          </cell>
          <cell r="H41">
            <v>2926901</v>
          </cell>
          <cell r="I41">
            <v>1241398</v>
          </cell>
          <cell r="J41">
            <v>1618820</v>
          </cell>
          <cell r="K41">
            <v>1056580</v>
          </cell>
          <cell r="L41">
            <v>1324901</v>
          </cell>
          <cell r="M41">
            <v>5052750</v>
          </cell>
          <cell r="N41">
            <v>1254750</v>
          </cell>
          <cell r="O41">
            <v>1749919</v>
          </cell>
          <cell r="P41">
            <v>858500</v>
          </cell>
          <cell r="Q41">
            <v>4288814</v>
          </cell>
          <cell r="R41">
            <v>7960734</v>
          </cell>
          <cell r="S41">
            <v>1255000</v>
          </cell>
          <cell r="T41">
            <v>1757881</v>
          </cell>
          <cell r="U41">
            <v>426500</v>
          </cell>
          <cell r="V41">
            <v>4057137</v>
          </cell>
          <cell r="W41">
            <v>7377877</v>
          </cell>
        </row>
        <row r="43">
          <cell r="A43" t="str">
            <v>Pend Oreille projects</v>
          </cell>
        </row>
        <row r="44">
          <cell r="A44">
            <v>24008</v>
          </cell>
          <cell r="B44" t="str">
            <v>Genetic Inventory of Bull Trout and Westslope Cutthroat Trout in the Pend Oreille Subbasin</v>
          </cell>
          <cell r="C44" t="str">
            <v>KTOI</v>
          </cell>
          <cell r="L44">
            <v>183824</v>
          </cell>
          <cell r="M44">
            <v>183824</v>
          </cell>
          <cell r="Q44">
            <v>147334</v>
          </cell>
          <cell r="R44">
            <v>147334</v>
          </cell>
          <cell r="V44">
            <v>119334</v>
          </cell>
          <cell r="W44">
            <v>119334</v>
          </cell>
          <cell r="X44" t="str">
            <v>This genetic analysis task for this project could be spread over three years to defray costs.  The budget has been rewritten to demonstrate that.</v>
          </cell>
        </row>
        <row r="45">
          <cell r="A45">
            <v>24001</v>
          </cell>
          <cell r="B45" t="str">
            <v>Lake Pend Oreille Predation Research</v>
          </cell>
          <cell r="C45" t="str">
            <v>IDFG</v>
          </cell>
          <cell r="L45">
            <v>141000</v>
          </cell>
          <cell r="M45">
            <v>141000</v>
          </cell>
          <cell r="Q45">
            <v>148000</v>
          </cell>
          <cell r="R45">
            <v>148000</v>
          </cell>
          <cell r="V45">
            <v>155000</v>
          </cell>
          <cell r="W45">
            <v>155000</v>
          </cell>
          <cell r="X45" t="str">
            <v>Concerns were raised regarding the cost of the cluster analysis.  This cost estimate included overhead, benefits and all data analysis for the project.  The $40k for tags includes the costs associated with all tagging activities.  The budget was prepared </v>
          </cell>
        </row>
        <row r="46">
          <cell r="A46">
            <v>24003</v>
          </cell>
          <cell r="B46" t="str">
            <v>Acquire and conserve high priority bull and westslope cutthroat trout habitat in Trestle Creek.</v>
          </cell>
          <cell r="C46" t="str">
            <v>IDFG</v>
          </cell>
          <cell r="J46">
            <v>10000</v>
          </cell>
          <cell r="K46">
            <v>10000</v>
          </cell>
          <cell r="L46">
            <v>125200</v>
          </cell>
          <cell r="M46">
            <v>145200</v>
          </cell>
          <cell r="O46">
            <v>10000</v>
          </cell>
          <cell r="P46">
            <v>10000</v>
          </cell>
          <cell r="Q46">
            <v>125200</v>
          </cell>
          <cell r="R46">
            <v>145200</v>
          </cell>
          <cell r="W46">
            <v>0</v>
          </cell>
          <cell r="X46" t="str">
            <v>Is $20k for stewardship justified in first year since all acquisitions may not occur during first year?  IDFG suggests splitting the FY 02 funding for this project between FY 02 and FY 03.  Inland Northwest Land Trust will provide long term montoring and </v>
          </cell>
        </row>
        <row r="47">
          <cell r="A47">
            <v>24004</v>
          </cell>
          <cell r="B47" t="str">
            <v>Pend Oreille/Priest Exotic Fish Species Suppression and Native Fish Protection</v>
          </cell>
          <cell r="C47" t="str">
            <v>IDFG</v>
          </cell>
          <cell r="I47">
            <v>162000</v>
          </cell>
          <cell r="J47">
            <v>75000</v>
          </cell>
          <cell r="L47">
            <v>181500</v>
          </cell>
          <cell r="M47">
            <v>418500</v>
          </cell>
          <cell r="N47">
            <v>95000</v>
          </cell>
          <cell r="O47">
            <v>68000</v>
          </cell>
          <cell r="Q47">
            <v>121500</v>
          </cell>
          <cell r="R47">
            <v>284500</v>
          </cell>
          <cell r="S47">
            <v>155500</v>
          </cell>
          <cell r="T47">
            <v>69500</v>
          </cell>
          <cell r="W47">
            <v>225000</v>
          </cell>
          <cell r="X47" t="str">
            <v>The cost to test the deep water trap net is for a contractor from the great lakes area to develop a harvest methodolgy that may potentially be applied in a commercial fishery on Lake Pend Oreille.  The funding earmarked for genetics research  ($30,000) wa</v>
          </cell>
        </row>
        <row r="48">
          <cell r="A48">
            <v>24006</v>
          </cell>
          <cell r="B48" t="str">
            <v>Pend Oreille Erosion Abatement and Landform Restoration</v>
          </cell>
          <cell r="C48" t="str">
            <v>IDFG</v>
          </cell>
          <cell r="M48">
            <v>0</v>
          </cell>
          <cell r="R48">
            <v>0</v>
          </cell>
          <cell r="W48">
            <v>0</v>
          </cell>
          <cell r="X48" t="str">
            <v>This  proposal should be submitted, reviewed and funded under the purview of the Albeni Falls Work Group and  Project Number199206100 (Albeni Falls Wildlife Mitigation Project).</v>
          </cell>
        </row>
        <row r="49">
          <cell r="A49">
            <v>199106000</v>
          </cell>
          <cell r="B49" t="str">
            <v>Pend Oreille Wetlands Wildlife Mitigation Project - Kalispel</v>
          </cell>
          <cell r="C49" t="str">
            <v>KT</v>
          </cell>
          <cell r="D49">
            <v>116000</v>
          </cell>
          <cell r="E49">
            <v>153917</v>
          </cell>
          <cell r="F49">
            <v>153917</v>
          </cell>
          <cell r="G49">
            <v>156000</v>
          </cell>
          <cell r="H49">
            <v>156000</v>
          </cell>
          <cell r="I49">
            <v>69200</v>
          </cell>
          <cell r="J49">
            <v>17600</v>
          </cell>
          <cell r="K49">
            <v>5000</v>
          </cell>
          <cell r="L49">
            <v>75500</v>
          </cell>
          <cell r="M49">
            <v>167300</v>
          </cell>
          <cell r="N49">
            <v>72000</v>
          </cell>
          <cell r="O49">
            <v>18300</v>
          </cell>
          <cell r="P49">
            <v>5100</v>
          </cell>
          <cell r="Q49">
            <v>78500</v>
          </cell>
          <cell r="R49">
            <v>173900</v>
          </cell>
          <cell r="S49">
            <v>75000</v>
          </cell>
          <cell r="T49">
            <v>19000</v>
          </cell>
          <cell r="U49">
            <v>5250</v>
          </cell>
          <cell r="W49">
            <v>99250</v>
          </cell>
        </row>
        <row r="50">
          <cell r="A50">
            <v>199206100</v>
          </cell>
          <cell r="B50" t="str">
            <v>Albeni Falls Wildlife Mitigation Project</v>
          </cell>
          <cell r="C50" t="str">
            <v>AFIWG</v>
          </cell>
          <cell r="D50">
            <v>700000</v>
          </cell>
          <cell r="E50">
            <v>2195237</v>
          </cell>
          <cell r="F50">
            <v>2195237</v>
          </cell>
          <cell r="G50">
            <v>7203000</v>
          </cell>
          <cell r="H50">
            <v>3310000</v>
          </cell>
          <cell r="I50">
            <v>428677</v>
          </cell>
          <cell r="J50">
            <v>166418</v>
          </cell>
          <cell r="K50">
            <v>485622</v>
          </cell>
          <cell r="L50">
            <v>5098078</v>
          </cell>
          <cell r="M50">
            <v>6178795</v>
          </cell>
          <cell r="N50">
            <v>482737</v>
          </cell>
          <cell r="O50">
            <v>181778</v>
          </cell>
          <cell r="P50">
            <v>518483</v>
          </cell>
          <cell r="Q50">
            <v>5248033</v>
          </cell>
          <cell r="R50">
            <v>6431031</v>
          </cell>
          <cell r="S50">
            <v>547830</v>
          </cell>
          <cell r="T50">
            <v>183026</v>
          </cell>
          <cell r="U50">
            <v>559611</v>
          </cell>
          <cell r="V50">
            <v>5431342</v>
          </cell>
          <cell r="W50">
            <v>6721809</v>
          </cell>
        </row>
        <row r="51">
          <cell r="A51">
            <v>199404700</v>
          </cell>
          <cell r="B51" t="str">
            <v>Lake Pend Oreille Fishery Recovery Project</v>
          </cell>
          <cell r="C51" t="str">
            <v>IDFG</v>
          </cell>
          <cell r="D51">
            <v>361000</v>
          </cell>
          <cell r="E51">
            <v>379000</v>
          </cell>
          <cell r="F51">
            <v>379000</v>
          </cell>
          <cell r="G51">
            <v>380000</v>
          </cell>
          <cell r="H51">
            <v>380000</v>
          </cell>
          <cell r="L51">
            <v>362000</v>
          </cell>
          <cell r="M51">
            <v>362000</v>
          </cell>
          <cell r="Q51">
            <v>362000</v>
          </cell>
          <cell r="R51">
            <v>362000</v>
          </cell>
          <cell r="V51">
            <v>376000</v>
          </cell>
          <cell r="W51">
            <v>376000</v>
          </cell>
        </row>
        <row r="52">
          <cell r="A52">
            <v>199500100</v>
          </cell>
          <cell r="B52" t="str">
            <v>Kalispel Tribe Resident Fish</v>
          </cell>
          <cell r="C52" t="str">
            <v>KT</v>
          </cell>
          <cell r="D52">
            <v>286000</v>
          </cell>
          <cell r="E52">
            <v>297000</v>
          </cell>
          <cell r="F52">
            <v>297000</v>
          </cell>
          <cell r="G52">
            <v>400000</v>
          </cell>
          <cell r="H52">
            <v>300000</v>
          </cell>
          <cell r="I52">
            <v>152000</v>
          </cell>
          <cell r="J52">
            <v>71400</v>
          </cell>
          <cell r="K52">
            <v>12000</v>
          </cell>
          <cell r="L52">
            <v>174600</v>
          </cell>
          <cell r="M52">
            <v>410000</v>
          </cell>
          <cell r="N52">
            <v>232000</v>
          </cell>
          <cell r="O52">
            <v>66000</v>
          </cell>
          <cell r="P52">
            <v>12000</v>
          </cell>
          <cell r="Q52">
            <v>170000</v>
          </cell>
          <cell r="R52">
            <v>480000</v>
          </cell>
          <cell r="S52">
            <v>176000</v>
          </cell>
          <cell r="T52">
            <v>72600</v>
          </cell>
          <cell r="U52">
            <v>8000</v>
          </cell>
          <cell r="V52">
            <v>173000</v>
          </cell>
          <cell r="W52">
            <v>429600</v>
          </cell>
        </row>
        <row r="53">
          <cell r="A53">
            <v>199700400</v>
          </cell>
          <cell r="B53" t="str">
            <v>Resident Fish Stock Status Above Chief Joseph and Grand Coulee Dams</v>
          </cell>
          <cell r="C53" t="str">
            <v>KT</v>
          </cell>
          <cell r="D53">
            <v>405000</v>
          </cell>
          <cell r="E53">
            <v>421000</v>
          </cell>
          <cell r="F53">
            <v>421000</v>
          </cell>
          <cell r="G53">
            <v>485000</v>
          </cell>
          <cell r="H53">
            <v>455000</v>
          </cell>
          <cell r="I53">
            <v>75000</v>
          </cell>
          <cell r="L53">
            <v>403000</v>
          </cell>
          <cell r="M53">
            <v>478000</v>
          </cell>
          <cell r="N53">
            <v>75000</v>
          </cell>
          <cell r="Q53">
            <v>455000</v>
          </cell>
          <cell r="R53">
            <v>530000</v>
          </cell>
          <cell r="S53">
            <v>80000</v>
          </cell>
          <cell r="V53">
            <v>460000</v>
          </cell>
          <cell r="W53">
            <v>540000</v>
          </cell>
          <cell r="X53" t="str">
            <v>The drift boat electrofisher has been purchased by WDFW.  The cost for the purchase of the boat ($20,000) can be reomoved from the budget.</v>
          </cell>
        </row>
        <row r="54">
          <cell r="A54" t="str">
            <v>Total for Pend Oreille project budgets</v>
          </cell>
          <cell r="D54">
            <v>1868000</v>
          </cell>
          <cell r="E54">
            <v>3446154</v>
          </cell>
          <cell r="F54">
            <v>3446154</v>
          </cell>
          <cell r="G54">
            <v>8624000</v>
          </cell>
          <cell r="H54">
            <v>4601000</v>
          </cell>
          <cell r="I54">
            <v>886877</v>
          </cell>
          <cell r="J54">
            <v>340418</v>
          </cell>
          <cell r="K54">
            <v>512622</v>
          </cell>
          <cell r="L54">
            <v>6744702</v>
          </cell>
          <cell r="M54">
            <v>8484619</v>
          </cell>
          <cell r="N54">
            <v>956737</v>
          </cell>
          <cell r="O54">
            <v>344078</v>
          </cell>
          <cell r="P54">
            <v>545583</v>
          </cell>
          <cell r="Q54">
            <v>6855567</v>
          </cell>
          <cell r="R54">
            <v>8701965</v>
          </cell>
          <cell r="S54">
            <v>1034330</v>
          </cell>
          <cell r="T54">
            <v>344126</v>
          </cell>
          <cell r="U54">
            <v>572861</v>
          </cell>
          <cell r="V54">
            <v>6714676</v>
          </cell>
          <cell r="W54">
            <v>8665993</v>
          </cell>
        </row>
        <row r="56">
          <cell r="A56" t="str">
            <v>Total project budgets for Mountain Columbia</v>
          </cell>
          <cell r="D56">
            <v>6172000</v>
          </cell>
          <cell r="E56">
            <v>9824750</v>
          </cell>
          <cell r="F56">
            <v>9798472</v>
          </cell>
          <cell r="G56">
            <v>15874439</v>
          </cell>
          <cell r="H56">
            <v>11623866</v>
          </cell>
          <cell r="I56">
            <v>2813082</v>
          </cell>
          <cell r="J56">
            <v>3268400</v>
          </cell>
          <cell r="K56">
            <v>2667636</v>
          </cell>
          <cell r="L56">
            <v>17803320</v>
          </cell>
          <cell r="M56">
            <v>26363489</v>
          </cell>
          <cell r="N56">
            <v>3307403</v>
          </cell>
          <cell r="O56">
            <v>3428505</v>
          </cell>
          <cell r="P56">
            <v>2316624</v>
          </cell>
          <cell r="Q56">
            <v>19821072</v>
          </cell>
          <cell r="R56">
            <v>28682355</v>
          </cell>
          <cell r="S56">
            <v>3413502</v>
          </cell>
          <cell r="T56">
            <v>3438863</v>
          </cell>
          <cell r="U56">
            <v>1933242</v>
          </cell>
          <cell r="V56">
            <v>19922358</v>
          </cell>
          <cell r="W56">
            <v>28589324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1. Staff Revisions Book A"/>
      <sheetName val="4. All Projects Coded "/>
      <sheetName val="5. Table 1 Base Ongoing "/>
      <sheetName val="6. Table 2 Other Proposals"/>
      <sheetName val="7. Non-Consensus Proposals "/>
      <sheetName val="8. Budget Overview"/>
    </sheetNames>
    <sheetDataSet>
      <sheetData sheetId="5">
        <row r="11">
          <cell r="G11">
            <v>10745914.726</v>
          </cell>
          <cell r="K11">
            <v>11075062.488684</v>
          </cell>
          <cell r="O11">
            <v>9992579.613299254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Procedures Book A"/>
      <sheetName val="2. Rev Crit Path Act Items "/>
      <sheetName val="3.  Staff Data Management Rev"/>
      <sheetName val="4. All Projects coded"/>
      <sheetName val="5. Table 1 Base On-going"/>
      <sheetName val="6. Table 2 Other Proposals"/>
      <sheetName val="7. Non-consensus Proposals"/>
      <sheetName val="8. Overview"/>
      <sheetName val="bprRank"/>
    </sheetNames>
    <sheetDataSet>
      <sheetData sheetId="8">
        <row r="2">
          <cell r="A2">
            <v>28004</v>
          </cell>
          <cell r="B2" t="str">
            <v>D</v>
          </cell>
        </row>
        <row r="3">
          <cell r="A3">
            <v>28013</v>
          </cell>
          <cell r="B3" t="str">
            <v>C </v>
          </cell>
        </row>
        <row r="4">
          <cell r="A4">
            <v>28017</v>
          </cell>
          <cell r="B4" t="str">
            <v>D</v>
          </cell>
        </row>
        <row r="5">
          <cell r="A5">
            <v>28020</v>
          </cell>
          <cell r="B5" t="str">
            <v>C</v>
          </cell>
        </row>
        <row r="6">
          <cell r="A6">
            <v>28021</v>
          </cell>
          <cell r="B6" t="str">
            <v>D</v>
          </cell>
        </row>
        <row r="7">
          <cell r="A7">
            <v>28022</v>
          </cell>
          <cell r="B7" t="str">
            <v>D</v>
          </cell>
        </row>
        <row r="8">
          <cell r="A8">
            <v>28023</v>
          </cell>
          <cell r="B8" t="str">
            <v>C</v>
          </cell>
        </row>
        <row r="9">
          <cell r="A9">
            <v>28025</v>
          </cell>
          <cell r="B9" t="str">
            <v>C</v>
          </cell>
        </row>
        <row r="10">
          <cell r="A10">
            <v>28029</v>
          </cell>
          <cell r="B10" t="str">
            <v>C</v>
          </cell>
        </row>
        <row r="11">
          <cell r="A11">
            <v>28031</v>
          </cell>
          <cell r="B11" t="str">
            <v>D</v>
          </cell>
        </row>
        <row r="12">
          <cell r="A12">
            <v>28032</v>
          </cell>
          <cell r="B12" t="str">
            <v>C</v>
          </cell>
        </row>
        <row r="13">
          <cell r="A13">
            <v>28033</v>
          </cell>
          <cell r="B13" t="str">
            <v>D</v>
          </cell>
        </row>
        <row r="14">
          <cell r="A14">
            <v>28041</v>
          </cell>
          <cell r="B14" t="str">
            <v>D</v>
          </cell>
        </row>
        <row r="15">
          <cell r="A15">
            <v>28042</v>
          </cell>
          <cell r="B15" t="str">
            <v>D</v>
          </cell>
        </row>
        <row r="16">
          <cell r="A16">
            <v>28043</v>
          </cell>
          <cell r="B16" t="str">
            <v>C</v>
          </cell>
        </row>
        <row r="17">
          <cell r="A17">
            <v>28045</v>
          </cell>
          <cell r="B17" t="str">
            <v>C</v>
          </cell>
        </row>
        <row r="18">
          <cell r="A18">
            <v>28046</v>
          </cell>
          <cell r="B18" t="str">
            <v>C</v>
          </cell>
        </row>
        <row r="19">
          <cell r="A19">
            <v>28047</v>
          </cell>
          <cell r="B19" t="str">
            <v>C</v>
          </cell>
        </row>
        <row r="20">
          <cell r="A20">
            <v>28048</v>
          </cell>
          <cell r="B20" t="str">
            <v>C</v>
          </cell>
        </row>
        <row r="21">
          <cell r="A21">
            <v>28055</v>
          </cell>
        </row>
        <row r="22">
          <cell r="A22">
            <v>28059</v>
          </cell>
          <cell r="B22" t="str">
            <v>C</v>
          </cell>
        </row>
        <row r="23">
          <cell r="A23">
            <v>28060</v>
          </cell>
          <cell r="B23" t="str">
            <v>C</v>
          </cell>
        </row>
        <row r="24">
          <cell r="A24">
            <v>198335000</v>
          </cell>
          <cell r="B24" t="str">
            <v>A</v>
          </cell>
        </row>
        <row r="25">
          <cell r="A25">
            <v>198335003</v>
          </cell>
          <cell r="B25" t="str">
            <v>A</v>
          </cell>
        </row>
        <row r="26">
          <cell r="A26">
            <v>198709900</v>
          </cell>
          <cell r="B26" t="str">
            <v>A
Conditional</v>
          </cell>
        </row>
        <row r="27">
          <cell r="A27">
            <v>198740700</v>
          </cell>
          <cell r="B27" t="str">
            <v>A
Conditional</v>
          </cell>
        </row>
        <row r="28">
          <cell r="A28">
            <v>199005500</v>
          </cell>
          <cell r="B28" t="str">
            <v>A
Conditional</v>
          </cell>
        </row>
        <row r="29">
          <cell r="A29">
            <v>199303501</v>
          </cell>
          <cell r="B29" t="str">
            <v>A
Conditional</v>
          </cell>
        </row>
        <row r="30">
          <cell r="A30">
            <v>199501300</v>
          </cell>
          <cell r="B30" t="str">
            <v>A
Conditional</v>
          </cell>
        </row>
        <row r="31">
          <cell r="A31">
            <v>199607702</v>
          </cell>
          <cell r="B31" t="str">
            <v>B</v>
          </cell>
        </row>
        <row r="32">
          <cell r="A32">
            <v>199607703</v>
          </cell>
          <cell r="B32" t="str">
            <v>B</v>
          </cell>
        </row>
        <row r="33">
          <cell r="A33">
            <v>199607705</v>
          </cell>
          <cell r="B33" t="str">
            <v>B</v>
          </cell>
        </row>
        <row r="34">
          <cell r="A34">
            <v>199608600</v>
          </cell>
          <cell r="B34" t="str">
            <v>A</v>
          </cell>
        </row>
        <row r="35">
          <cell r="A35">
            <v>199706000</v>
          </cell>
          <cell r="B35" t="str">
            <v>A
Conditional</v>
          </cell>
        </row>
        <row r="36">
          <cell r="A36">
            <v>199901400</v>
          </cell>
          <cell r="B36" t="str">
            <v>A
Conditional</v>
          </cell>
        </row>
        <row r="37">
          <cell r="A37">
            <v>199901500</v>
          </cell>
          <cell r="B37" t="str">
            <v>B</v>
          </cell>
        </row>
        <row r="38">
          <cell r="A38">
            <v>199901600</v>
          </cell>
          <cell r="B38" t="str">
            <v>B</v>
          </cell>
        </row>
        <row r="39">
          <cell r="A39">
            <v>199901700</v>
          </cell>
          <cell r="B39" t="str">
            <v>A</v>
          </cell>
        </row>
        <row r="40">
          <cell r="A40">
            <v>199901800</v>
          </cell>
          <cell r="B40" t="str">
            <v>A</v>
          </cell>
        </row>
        <row r="41">
          <cell r="A41">
            <v>200002800</v>
          </cell>
          <cell r="B41" t="str">
            <v>A</v>
          </cell>
        </row>
        <row r="42">
          <cell r="A42">
            <v>200003400</v>
          </cell>
          <cell r="B42" t="str">
            <v>B</v>
          </cell>
        </row>
        <row r="43">
          <cell r="A43">
            <v>200003500</v>
          </cell>
          <cell r="B43" t="str">
            <v>B</v>
          </cell>
        </row>
        <row r="44">
          <cell r="A44">
            <v>200003600</v>
          </cell>
          <cell r="B44" t="str">
            <v>B</v>
          </cell>
        </row>
        <row r="45">
          <cell r="A45">
            <v>28001</v>
          </cell>
          <cell r="B45" t="str">
            <v>A</v>
          </cell>
        </row>
        <row r="46">
          <cell r="A46">
            <v>28002</v>
          </cell>
          <cell r="B46" t="str">
            <v>D</v>
          </cell>
        </row>
        <row r="47">
          <cell r="A47">
            <v>28003</v>
          </cell>
          <cell r="B47" t="str">
            <v>D</v>
          </cell>
        </row>
        <row r="48">
          <cell r="A48">
            <v>28005</v>
          </cell>
          <cell r="B48" t="str">
            <v>C</v>
          </cell>
        </row>
        <row r="49">
          <cell r="A49">
            <v>28006</v>
          </cell>
          <cell r="B49" t="str">
            <v>C</v>
          </cell>
        </row>
        <row r="50">
          <cell r="A50">
            <v>28007</v>
          </cell>
          <cell r="B50" t="str">
            <v>C</v>
          </cell>
        </row>
        <row r="51">
          <cell r="A51">
            <v>28008</v>
          </cell>
          <cell r="B51" t="str">
            <v>A</v>
          </cell>
        </row>
        <row r="52">
          <cell r="A52">
            <v>28009</v>
          </cell>
          <cell r="B52" t="str">
            <v>C</v>
          </cell>
        </row>
        <row r="53">
          <cell r="A53">
            <v>28010</v>
          </cell>
          <cell r="B53" t="str">
            <v>D</v>
          </cell>
        </row>
        <row r="54">
          <cell r="A54">
            <v>28011</v>
          </cell>
          <cell r="B54" t="str">
            <v>D</v>
          </cell>
        </row>
        <row r="55">
          <cell r="A55">
            <v>28012</v>
          </cell>
          <cell r="B55" t="str">
            <v>Withdrawn see
28061</v>
          </cell>
        </row>
        <row r="56">
          <cell r="A56">
            <v>28014</v>
          </cell>
          <cell r="B56" t="str">
            <v>C</v>
          </cell>
        </row>
        <row r="57">
          <cell r="A57">
            <v>28015</v>
          </cell>
          <cell r="B57" t="str">
            <v>Withdrawn see
28061</v>
          </cell>
        </row>
        <row r="58">
          <cell r="A58">
            <v>28016</v>
          </cell>
          <cell r="B58" t="str">
            <v>C</v>
          </cell>
        </row>
        <row r="59">
          <cell r="A59">
            <v>28018</v>
          </cell>
          <cell r="B59" t="str">
            <v>C</v>
          </cell>
        </row>
        <row r="60">
          <cell r="A60">
            <v>28019</v>
          </cell>
          <cell r="B60" t="str">
            <v>C</v>
          </cell>
        </row>
        <row r="61">
          <cell r="A61">
            <v>28026</v>
          </cell>
          <cell r="B61" t="str">
            <v>A</v>
          </cell>
        </row>
        <row r="62">
          <cell r="A62">
            <v>28030</v>
          </cell>
          <cell r="B62" t="str">
            <v>D</v>
          </cell>
        </row>
        <row r="63">
          <cell r="A63">
            <v>28034</v>
          </cell>
          <cell r="B63" t="str">
            <v>C</v>
          </cell>
        </row>
        <row r="64">
          <cell r="A64">
            <v>28035</v>
          </cell>
          <cell r="B64" t="str">
            <v>C</v>
          </cell>
        </row>
        <row r="65">
          <cell r="A65">
            <v>28036</v>
          </cell>
          <cell r="B65" t="str">
            <v>A
Conditional</v>
          </cell>
        </row>
        <row r="66">
          <cell r="A66">
            <v>28037</v>
          </cell>
          <cell r="B66" t="str">
            <v>A
Conditional</v>
          </cell>
        </row>
        <row r="67">
          <cell r="A67">
            <v>28038</v>
          </cell>
          <cell r="B67" t="str">
            <v>A
Conditional</v>
          </cell>
        </row>
        <row r="68">
          <cell r="A68">
            <v>28039</v>
          </cell>
          <cell r="B68" t="str">
            <v>A
Conditional</v>
          </cell>
        </row>
        <row r="69">
          <cell r="A69">
            <v>28040</v>
          </cell>
          <cell r="B69" t="str">
            <v>A
Conditional</v>
          </cell>
        </row>
        <row r="70">
          <cell r="A70">
            <v>28044</v>
          </cell>
        </row>
        <row r="71">
          <cell r="A71">
            <v>28049</v>
          </cell>
          <cell r="B71" t="str">
            <v>C</v>
          </cell>
        </row>
        <row r="72">
          <cell r="A72">
            <v>28050</v>
          </cell>
          <cell r="B72" t="str">
            <v>C</v>
          </cell>
        </row>
        <row r="73">
          <cell r="A73">
            <v>28051</v>
          </cell>
          <cell r="B73" t="str">
            <v>C</v>
          </cell>
        </row>
        <row r="74">
          <cell r="A74">
            <v>28052</v>
          </cell>
          <cell r="B74" t="str">
            <v>C</v>
          </cell>
        </row>
        <row r="75">
          <cell r="A75">
            <v>28054</v>
          </cell>
          <cell r="B75" t="str">
            <v>C</v>
          </cell>
        </row>
        <row r="76">
          <cell r="A76">
            <v>28056</v>
          </cell>
        </row>
        <row r="77">
          <cell r="A77">
            <v>28057</v>
          </cell>
        </row>
        <row r="78">
          <cell r="A78">
            <v>28058</v>
          </cell>
          <cell r="B78" t="str">
            <v>C</v>
          </cell>
        </row>
        <row r="79">
          <cell r="A79">
            <v>28061</v>
          </cell>
          <cell r="B79" t="str">
            <v>A</v>
          </cell>
        </row>
        <row r="80">
          <cell r="A80">
            <v>198909800</v>
          </cell>
          <cell r="B80" t="str">
            <v>A
Conditional</v>
          </cell>
        </row>
        <row r="81">
          <cell r="A81">
            <v>198909801</v>
          </cell>
          <cell r="B81" t="str">
            <v>A
Conditional</v>
          </cell>
        </row>
        <row r="82">
          <cell r="A82">
            <v>198909802</v>
          </cell>
          <cell r="B82" t="str">
            <v>A
Conditional</v>
          </cell>
        </row>
        <row r="83">
          <cell r="A83">
            <v>198909803</v>
          </cell>
          <cell r="B83" t="str">
            <v>A
Conditional</v>
          </cell>
        </row>
        <row r="84">
          <cell r="A84">
            <v>199102800</v>
          </cell>
          <cell r="B84" t="str">
            <v>A</v>
          </cell>
        </row>
        <row r="85">
          <cell r="A85">
            <v>199107100</v>
          </cell>
          <cell r="B85" t="str">
            <v>A</v>
          </cell>
        </row>
        <row r="86">
          <cell r="A86">
            <v>199107200</v>
          </cell>
          <cell r="B86" t="str">
            <v>A</v>
          </cell>
        </row>
        <row r="87">
          <cell r="A87">
            <v>199107300</v>
          </cell>
          <cell r="B87" t="str">
            <v>A</v>
          </cell>
        </row>
        <row r="88">
          <cell r="A88">
            <v>199202603</v>
          </cell>
          <cell r="B88" t="str">
            <v>A</v>
          </cell>
        </row>
        <row r="89">
          <cell r="A89">
            <v>199204000</v>
          </cell>
          <cell r="B89" t="str">
            <v>A</v>
          </cell>
        </row>
        <row r="90">
          <cell r="A90">
            <v>199401500</v>
          </cell>
          <cell r="B90" t="str">
            <v>A</v>
          </cell>
        </row>
        <row r="91">
          <cell r="A91">
            <v>199405000</v>
          </cell>
          <cell r="B91" t="str">
            <v>A
Conditional</v>
          </cell>
        </row>
        <row r="92">
          <cell r="A92">
            <v>199604300</v>
          </cell>
          <cell r="B92" t="str">
            <v>A
Conditional</v>
          </cell>
        </row>
        <row r="93">
          <cell r="A93">
            <v>199700100</v>
          </cell>
          <cell r="B93" t="str">
            <v>A
Conditional</v>
          </cell>
        </row>
        <row r="94">
          <cell r="A94">
            <v>199703000</v>
          </cell>
          <cell r="B94" t="str">
            <v>A
Conditional</v>
          </cell>
        </row>
        <row r="95">
          <cell r="A95">
            <v>199703800</v>
          </cell>
          <cell r="B95" t="str">
            <v>A
Conditional</v>
          </cell>
        </row>
        <row r="96">
          <cell r="A96">
            <v>199901900</v>
          </cell>
          <cell r="B96" t="str">
            <v>A
Conditional</v>
          </cell>
        </row>
        <row r="97">
          <cell r="A97">
            <v>199902000</v>
          </cell>
          <cell r="B97" t="str">
            <v>A
Conditional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1. Staff Revisions Book A"/>
      <sheetName val="4. All Projects Coded "/>
      <sheetName val="5. Table 1 Base Ongoing "/>
      <sheetName val="6. Table 2 Other Proposals"/>
      <sheetName val="7. Non-Consensus Proposals "/>
      <sheetName val="8. Budget Overview"/>
    </sheetNames>
    <sheetDataSet>
      <sheetData sheetId="2">
        <row r="22">
          <cell r="S22">
            <v>11700908</v>
          </cell>
          <cell r="X22">
            <v>8406838.486</v>
          </cell>
          <cell r="AC22">
            <v>20174772</v>
          </cell>
          <cell r="AH22">
            <v>8301433.300524</v>
          </cell>
          <cell r="AM22">
            <v>22219716</v>
          </cell>
          <cell r="AR22">
            <v>8241069.832741816</v>
          </cell>
        </row>
      </sheetData>
      <sheetData sheetId="3">
        <row r="15">
          <cell r="S15">
            <v>6850825</v>
          </cell>
          <cell r="X15">
            <v>2051769</v>
          </cell>
          <cell r="AC15">
            <v>5094508</v>
          </cell>
          <cell r="AH15">
            <v>2476553.502</v>
          </cell>
          <cell r="AM15">
            <v>3940847</v>
          </cell>
          <cell r="AR15">
            <v>1444333.521068</v>
          </cell>
        </row>
      </sheetData>
      <sheetData sheetId="4">
        <row r="20">
          <cell r="S20">
            <v>3441324</v>
          </cell>
          <cell r="X20">
            <v>287307.24</v>
          </cell>
          <cell r="AC20">
            <v>3250988</v>
          </cell>
          <cell r="AH20">
            <v>297075.68616</v>
          </cell>
          <cell r="AM20">
            <v>3184440</v>
          </cell>
          <cell r="AR20">
            <v>307176.25948944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6"/>
  <sheetViews>
    <sheetView tabSelected="1" workbookViewId="0" topLeftCell="C1">
      <selection activeCell="D13" sqref="D13"/>
    </sheetView>
  </sheetViews>
  <sheetFormatPr defaultColWidth="9.140625" defaultRowHeight="12.75"/>
  <cols>
    <col min="1" max="1" width="3.00390625" style="28" customWidth="1"/>
    <col min="2" max="2" width="10.8515625" style="29" customWidth="1"/>
    <col min="3" max="3" width="39.140625" style="29" customWidth="1"/>
    <col min="4" max="4" width="90.140625" style="29" customWidth="1"/>
    <col min="5" max="16384" width="9.140625" style="28" customWidth="1"/>
  </cols>
  <sheetData>
    <row r="1" spans="1:4" s="27" customFormat="1" ht="15.75">
      <c r="A1" s="1" t="s">
        <v>172</v>
      </c>
      <c r="B1" s="25"/>
      <c r="C1" s="26"/>
      <c r="D1" s="26"/>
    </row>
    <row r="2" spans="2:4" s="27" customFormat="1" ht="15">
      <c r="B2" s="26"/>
      <c r="C2" s="26"/>
      <c r="D2" s="26"/>
    </row>
    <row r="3" spans="2:4" s="27" customFormat="1" ht="15">
      <c r="B3" s="26"/>
      <c r="C3" s="26"/>
      <c r="D3" s="26"/>
    </row>
    <row r="4" spans="2:4" s="30" customFormat="1" ht="32.25" thickBot="1">
      <c r="B4" s="31" t="s">
        <v>59</v>
      </c>
      <c r="C4" s="32" t="s">
        <v>60</v>
      </c>
      <c r="D4" s="32" t="s">
        <v>61</v>
      </c>
    </row>
    <row r="5" ht="15">
      <c r="B5" s="33"/>
    </row>
    <row r="6" spans="2:4" ht="15.75">
      <c r="B6" s="34">
        <v>1</v>
      </c>
      <c r="C6" s="25" t="s">
        <v>111</v>
      </c>
      <c r="D6" s="29" t="s">
        <v>109</v>
      </c>
    </row>
    <row r="7" ht="15.75">
      <c r="B7" s="34"/>
    </row>
    <row r="8" spans="2:3" ht="15.75">
      <c r="B8" s="34"/>
      <c r="C8" s="35"/>
    </row>
    <row r="9" spans="2:4" ht="15.75">
      <c r="B9" s="34"/>
      <c r="C9" s="36"/>
      <c r="D9" s="37"/>
    </row>
    <row r="10" spans="2:4" ht="62.25" customHeight="1">
      <c r="B10" s="34">
        <v>2</v>
      </c>
      <c r="C10" s="35" t="s">
        <v>174</v>
      </c>
      <c r="D10" s="283" t="s">
        <v>176</v>
      </c>
    </row>
    <row r="11" spans="2:4" ht="43.5" customHeight="1">
      <c r="B11" s="34">
        <v>3</v>
      </c>
      <c r="C11" s="35" t="s">
        <v>175</v>
      </c>
      <c r="D11" s="38" t="s">
        <v>168</v>
      </c>
    </row>
    <row r="12" ht="15">
      <c r="B12" s="33"/>
    </row>
    <row r="13" ht="15">
      <c r="B13" s="33"/>
    </row>
    <row r="14" ht="15">
      <c r="B14" s="33"/>
    </row>
    <row r="15" ht="15">
      <c r="B15" s="33"/>
    </row>
    <row r="16" ht="15">
      <c r="B16" s="33"/>
    </row>
    <row r="17" ht="15">
      <c r="B17" s="33"/>
    </row>
    <row r="18" ht="15">
      <c r="B18" s="33"/>
    </row>
    <row r="19" ht="15">
      <c r="B19" s="33"/>
    </row>
    <row r="20" ht="15">
      <c r="B20" s="33"/>
    </row>
    <row r="21" ht="15">
      <c r="B21" s="33"/>
    </row>
    <row r="22" ht="15">
      <c r="B22" s="33"/>
    </row>
    <row r="23" ht="15">
      <c r="B23" s="33"/>
    </row>
    <row r="24" ht="15">
      <c r="B24" s="33"/>
    </row>
    <row r="25" ht="15">
      <c r="B25" s="33"/>
    </row>
    <row r="26" ht="15">
      <c r="B26" s="33"/>
    </row>
  </sheetData>
  <printOptions/>
  <pageMargins left="0.49" right="0.48" top="0.76" bottom="0.85" header="0.5" footer="0.5"/>
  <pageSetup fitToHeight="1" fitToWidth="1" horizontalDpi="600" verticalDpi="600" orientation="portrait" scale="67" r:id="rId1"/>
  <headerFooter alignWithMargins="0">
    <oddFooter>&amp;L&amp;D&amp;T&amp;C&amp;F</oddFooter>
  </headerFooter>
</worksheet>
</file>

<file path=xl/worksheets/sheet2.xml><?xml version="1.0" encoding="utf-8"?>
<worksheet xmlns="http://schemas.openxmlformats.org/spreadsheetml/2006/main" xmlns:r="http://schemas.openxmlformats.org/officeDocument/2006/relationships">
  <sheetPr codeName="Sheet14"/>
  <dimension ref="A1:DB3330"/>
  <sheetViews>
    <sheetView zoomScale="50" zoomScaleNormal="50" workbookViewId="0" topLeftCell="A1">
      <pane ySplit="1455" topLeftCell="BM24" activePane="bottomLeft" state="split"/>
      <selection pane="topLeft" activeCell="G1" sqref="G1"/>
      <selection pane="bottomLeft" activeCell="AZ36" sqref="AZ36"/>
    </sheetView>
  </sheetViews>
  <sheetFormatPr defaultColWidth="9.140625" defaultRowHeight="61.5" customHeight="1"/>
  <cols>
    <col min="1" max="1" width="21.421875" style="226" customWidth="1"/>
    <col min="2" max="2" width="12.57421875" style="105" customWidth="1"/>
    <col min="3" max="3" width="23.421875" style="21" customWidth="1"/>
    <col min="4" max="4" width="71.7109375" style="2" customWidth="1"/>
    <col min="5" max="5" width="18.57421875" style="44" customWidth="1"/>
    <col min="6" max="6" width="19.421875" style="44" customWidth="1"/>
    <col min="7" max="7" width="20.421875" style="44" customWidth="1"/>
    <col min="8" max="8" width="22.8515625" style="92" hidden="1" customWidth="1"/>
    <col min="9" max="9" width="0.13671875" style="2" hidden="1" customWidth="1"/>
    <col min="10" max="11" width="15.140625" style="2" hidden="1" customWidth="1"/>
    <col min="12" max="12" width="10.00390625" style="2" hidden="1" customWidth="1"/>
    <col min="13" max="13" width="38.8515625" style="10" hidden="1" customWidth="1"/>
    <col min="14" max="14" width="18.140625" style="10" hidden="1" customWidth="1"/>
    <col min="15" max="15" width="10.421875" style="10" hidden="1" customWidth="1"/>
    <col min="16" max="16" width="42.421875" style="10" hidden="1" customWidth="1"/>
    <col min="17" max="17" width="17.8515625" style="10" hidden="1" customWidth="1"/>
    <col min="18" max="18" width="15.140625" style="10" hidden="1" customWidth="1"/>
    <col min="19" max="19" width="4.28125" style="10" hidden="1" customWidth="1"/>
    <col min="20" max="20" width="16.421875" style="10" hidden="1" customWidth="1"/>
    <col min="21" max="21" width="26.421875" style="10" hidden="1" customWidth="1"/>
    <col min="22" max="22" width="26.421875" style="4" hidden="1" customWidth="1"/>
    <col min="23" max="23" width="0.71875" style="4" hidden="1" customWidth="1"/>
    <col min="24" max="24" width="38.57421875" style="4" bestFit="1" customWidth="1"/>
    <col min="25" max="25" width="0.2890625" style="11" customWidth="1"/>
    <col min="26" max="28" width="26.8515625" style="11" hidden="1" customWidth="1"/>
    <col min="29" max="29" width="23.140625" style="10" customWidth="1"/>
    <col min="30" max="33" width="12.28125" style="10" hidden="1" customWidth="1"/>
    <col min="34" max="37" width="26.8515625" style="11" hidden="1" customWidth="1"/>
    <col min="38" max="38" width="24.421875" style="4" customWidth="1"/>
    <col min="39" max="39" width="0.13671875" style="10" hidden="1" customWidth="1"/>
    <col min="40" max="40" width="25.00390625" style="10" hidden="1" customWidth="1"/>
    <col min="41" max="41" width="21.140625" style="10" hidden="1" customWidth="1"/>
    <col min="42" max="42" width="25.00390625" style="10" hidden="1" customWidth="1"/>
    <col min="43" max="43" width="21.140625" style="11" hidden="1" customWidth="1"/>
    <col min="44" max="44" width="0.13671875" style="11" hidden="1" customWidth="1"/>
    <col min="45" max="46" width="21.140625" style="11" hidden="1" customWidth="1"/>
    <col min="47" max="47" width="25.00390625" style="4" customWidth="1"/>
    <col min="48" max="48" width="28.421875" style="3" hidden="1" customWidth="1"/>
    <col min="49" max="49" width="24.421875" style="20" customWidth="1"/>
    <col min="50" max="50" width="26.421875" style="4" customWidth="1"/>
    <col min="51" max="51" width="24.421875" style="4" customWidth="1"/>
    <col min="52" max="52" width="26.00390625" style="73" customWidth="1"/>
    <col min="53" max="53" width="25.28125" style="19" customWidth="1"/>
    <col min="54" max="54" width="24.00390625" style="19" customWidth="1"/>
    <col min="55" max="55" width="27.421875" style="4" customWidth="1"/>
    <col min="56" max="56" width="21.421875" style="4" customWidth="1"/>
    <col min="57" max="57" width="19.7109375" style="4" customWidth="1"/>
    <col min="58" max="58" width="21.140625" style="4" customWidth="1"/>
    <col min="59" max="59" width="23.7109375" style="4" customWidth="1"/>
    <col min="60" max="60" width="22.8515625" style="4" customWidth="1"/>
    <col min="61" max="63" width="27.7109375" style="4" customWidth="1"/>
    <col min="64" max="66" width="24.8515625" style="4" customWidth="1"/>
    <col min="67" max="67" width="40.57421875" style="4" hidden="1" customWidth="1"/>
    <col min="68" max="68" width="26.8515625" style="4" hidden="1" customWidth="1"/>
    <col min="69" max="16384" width="12.28125" style="4" customWidth="1"/>
  </cols>
  <sheetData>
    <row r="1" spans="1:55" s="48" customFormat="1" ht="93.75" customHeight="1">
      <c r="A1" s="303" t="s">
        <v>167</v>
      </c>
      <c r="B1" s="304"/>
      <c r="C1" s="60"/>
      <c r="D1" s="277"/>
      <c r="E1" s="61"/>
      <c r="F1" s="61"/>
      <c r="G1" s="61"/>
      <c r="H1" s="61"/>
      <c r="I1" s="62" t="s">
        <v>50</v>
      </c>
      <c r="J1" s="62"/>
      <c r="K1" s="62"/>
      <c r="L1" s="62"/>
      <c r="M1" s="62"/>
      <c r="N1" s="45" t="s">
        <v>7</v>
      </c>
      <c r="O1" s="45" t="s">
        <v>6</v>
      </c>
      <c r="P1" s="47" t="s">
        <v>15</v>
      </c>
      <c r="Q1" s="47"/>
      <c r="R1" s="47"/>
      <c r="S1" s="47"/>
      <c r="T1" s="46" t="s">
        <v>16</v>
      </c>
      <c r="U1" s="63"/>
      <c r="V1" s="63"/>
      <c r="W1" s="63"/>
      <c r="X1" s="63"/>
      <c r="Y1" s="47"/>
      <c r="Z1" s="47"/>
      <c r="AA1" s="47"/>
      <c r="AB1" s="47"/>
      <c r="AC1" s="306" t="s">
        <v>150</v>
      </c>
      <c r="AD1" s="306"/>
      <c r="AE1" s="306"/>
      <c r="AF1" s="306"/>
      <c r="AG1" s="306"/>
      <c r="AH1" s="306"/>
      <c r="AI1" s="306"/>
      <c r="AJ1" s="306"/>
      <c r="AK1" s="306"/>
      <c r="AL1" s="306"/>
      <c r="AM1" s="306"/>
      <c r="AN1" s="306"/>
      <c r="AO1" s="306"/>
      <c r="AP1" s="306"/>
      <c r="AQ1" s="306"/>
      <c r="AR1" s="306"/>
      <c r="AS1" s="306"/>
      <c r="AT1" s="306"/>
      <c r="AU1" s="306"/>
      <c r="AV1" s="89"/>
      <c r="AW1" s="307" t="s">
        <v>162</v>
      </c>
      <c r="AX1" s="307"/>
      <c r="AY1" s="307"/>
      <c r="AZ1" s="305" t="s">
        <v>129</v>
      </c>
      <c r="BA1" s="305"/>
      <c r="BB1" s="305"/>
      <c r="BC1" s="48" t="s">
        <v>171</v>
      </c>
    </row>
    <row r="2" spans="1:106" s="50" customFormat="1" ht="33.75" customHeight="1" thickBot="1">
      <c r="A2" s="75" t="s">
        <v>0</v>
      </c>
      <c r="B2" s="192" t="s">
        <v>163</v>
      </c>
      <c r="C2" s="129" t="s">
        <v>9</v>
      </c>
      <c r="D2" s="74" t="s">
        <v>1</v>
      </c>
      <c r="E2" s="75" t="s">
        <v>2</v>
      </c>
      <c r="F2" s="75" t="s">
        <v>3</v>
      </c>
      <c r="G2" s="75" t="s">
        <v>4</v>
      </c>
      <c r="H2" s="75" t="s">
        <v>128</v>
      </c>
      <c r="I2" s="76" t="s">
        <v>11</v>
      </c>
      <c r="J2" s="76" t="s">
        <v>12</v>
      </c>
      <c r="K2" s="76" t="s">
        <v>13</v>
      </c>
      <c r="L2" s="76" t="s">
        <v>14</v>
      </c>
      <c r="M2" s="77" t="s">
        <v>108</v>
      </c>
      <c r="N2" s="78"/>
      <c r="O2" s="78"/>
      <c r="P2" s="79" t="s">
        <v>11</v>
      </c>
      <c r="Q2" s="79" t="s">
        <v>12</v>
      </c>
      <c r="R2" s="79" t="s">
        <v>13</v>
      </c>
      <c r="S2" s="79" t="s">
        <v>14</v>
      </c>
      <c r="T2" s="80"/>
      <c r="U2" s="81" t="s">
        <v>67</v>
      </c>
      <c r="V2" s="82" t="s">
        <v>68</v>
      </c>
      <c r="W2" s="79" t="s">
        <v>69</v>
      </c>
      <c r="X2" s="79" t="s">
        <v>74</v>
      </c>
      <c r="Y2" s="79" t="s">
        <v>11</v>
      </c>
      <c r="Z2" s="79" t="s">
        <v>12</v>
      </c>
      <c r="AA2" s="79" t="s">
        <v>13</v>
      </c>
      <c r="AB2" s="79" t="s">
        <v>14</v>
      </c>
      <c r="AC2" s="83" t="s">
        <v>63</v>
      </c>
      <c r="AD2" s="84" t="s">
        <v>11</v>
      </c>
      <c r="AE2" s="84" t="s">
        <v>12</v>
      </c>
      <c r="AF2" s="84" t="s">
        <v>13</v>
      </c>
      <c r="AG2" s="84" t="s">
        <v>14</v>
      </c>
      <c r="AH2" s="84" t="s">
        <v>11</v>
      </c>
      <c r="AI2" s="84" t="s">
        <v>12</v>
      </c>
      <c r="AJ2" s="84" t="s">
        <v>13</v>
      </c>
      <c r="AK2" s="84" t="s">
        <v>14</v>
      </c>
      <c r="AL2" s="84" t="s">
        <v>64</v>
      </c>
      <c r="AM2" s="84" t="s">
        <v>11</v>
      </c>
      <c r="AN2" s="84" t="s">
        <v>12</v>
      </c>
      <c r="AO2" s="84" t="s">
        <v>13</v>
      </c>
      <c r="AP2" s="84" t="s">
        <v>14</v>
      </c>
      <c r="AQ2" s="84" t="s">
        <v>11</v>
      </c>
      <c r="AR2" s="84" t="s">
        <v>12</v>
      </c>
      <c r="AS2" s="84" t="s">
        <v>13</v>
      </c>
      <c r="AT2" s="84" t="s">
        <v>14</v>
      </c>
      <c r="AU2" s="85" t="s">
        <v>65</v>
      </c>
      <c r="AV2" s="74" t="s">
        <v>8</v>
      </c>
      <c r="AW2" s="83" t="s">
        <v>63</v>
      </c>
      <c r="AX2" s="84" t="s">
        <v>64</v>
      </c>
      <c r="AY2" s="84" t="s">
        <v>65</v>
      </c>
      <c r="AZ2" s="86" t="s">
        <v>63</v>
      </c>
      <c r="BA2" s="87" t="s">
        <v>64</v>
      </c>
      <c r="BB2" s="88" t="s">
        <v>65</v>
      </c>
      <c r="BC2" s="49" t="s">
        <v>70</v>
      </c>
      <c r="BD2" s="49" t="s">
        <v>71</v>
      </c>
      <c r="BE2" s="49" t="s">
        <v>72</v>
      </c>
      <c r="BF2" s="49" t="s">
        <v>73</v>
      </c>
      <c r="BG2" s="49" t="s">
        <v>75</v>
      </c>
      <c r="BH2" s="49" t="s">
        <v>76</v>
      </c>
      <c r="BI2" s="49" t="s">
        <v>77</v>
      </c>
      <c r="BJ2" s="49" t="s">
        <v>78</v>
      </c>
      <c r="BK2" s="49" t="s">
        <v>79</v>
      </c>
      <c r="BL2" s="49" t="s">
        <v>80</v>
      </c>
      <c r="BM2" s="49" t="s">
        <v>81</v>
      </c>
      <c r="BN2" s="49" t="s">
        <v>82</v>
      </c>
      <c r="BO2" s="49" t="s">
        <v>8</v>
      </c>
      <c r="BP2" s="49" t="s">
        <v>66</v>
      </c>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row>
    <row r="3" spans="1:68" s="243" customFormat="1" ht="153.75" customHeight="1" thickTop="1">
      <c r="A3" s="227" t="s">
        <v>17</v>
      </c>
      <c r="B3" s="228">
        <v>1</v>
      </c>
      <c r="C3" s="229">
        <v>199401805</v>
      </c>
      <c r="D3" s="230" t="s">
        <v>21</v>
      </c>
      <c r="E3" s="231" t="s">
        <v>118</v>
      </c>
      <c r="F3" s="231" t="s">
        <v>5</v>
      </c>
      <c r="G3" s="231" t="s">
        <v>51</v>
      </c>
      <c r="H3" s="228" t="s">
        <v>145</v>
      </c>
      <c r="I3" s="232">
        <v>13000</v>
      </c>
      <c r="J3" s="232">
        <v>149000</v>
      </c>
      <c r="K3" s="232">
        <v>3000</v>
      </c>
      <c r="L3" s="232">
        <v>70000</v>
      </c>
      <c r="M3" s="232">
        <v>235000</v>
      </c>
      <c r="N3" s="232">
        <v>297285</v>
      </c>
      <c r="O3" s="232">
        <v>990285</v>
      </c>
      <c r="P3" s="233">
        <v>54000</v>
      </c>
      <c r="Q3" s="233">
        <v>220285</v>
      </c>
      <c r="R3" s="233"/>
      <c r="S3" s="233">
        <v>23000</v>
      </c>
      <c r="T3" s="233"/>
      <c r="U3" s="233">
        <f>SUM(P3:S3)-T3</f>
        <v>297285</v>
      </c>
      <c r="V3" s="233">
        <f>SUM(AD3:AG3)</f>
        <v>346000</v>
      </c>
      <c r="W3" s="233">
        <f>SUM(AM3:AP3)</f>
        <v>347000</v>
      </c>
      <c r="X3" s="233">
        <f aca="true" t="shared" si="0" ref="X3:X30">SUM(U3:W3)</f>
        <v>990285</v>
      </c>
      <c r="Y3" s="233">
        <f>IF($U3=0,0,P3/$U3*$AC3)</f>
        <v>44137.645693526414</v>
      </c>
      <c r="Z3" s="233">
        <f>IF($U3=0,0,Q3/$U3*$AC3)</f>
        <v>180052.9866962679</v>
      </c>
      <c r="AA3" s="233">
        <f>IF($U3=0,0,R3/$U3*$AC3)</f>
        <v>0</v>
      </c>
      <c r="AB3" s="233">
        <f>IF($U3=0,0,S3/$U3*$AC3)</f>
        <v>18799.367610205692</v>
      </c>
      <c r="AC3" s="234">
        <f>IF(M3=0,U3,MIN(M3*1.034,U3))</f>
        <v>242990</v>
      </c>
      <c r="AD3" s="233">
        <v>58000</v>
      </c>
      <c r="AE3" s="233">
        <v>265000</v>
      </c>
      <c r="AF3" s="233"/>
      <c r="AG3" s="233">
        <v>23000</v>
      </c>
      <c r="AH3" s="233">
        <f>IF($V3=0,0,AD3/$V3*$AL3)</f>
        <v>42117.33028901734</v>
      </c>
      <c r="AI3" s="233">
        <f>IF($V3=0,0,AE3/$V3*$AL3)</f>
        <v>192432.62976878614</v>
      </c>
      <c r="AJ3" s="233">
        <f>IF($V3=0,0,AF3/$V3*$AL3)</f>
        <v>0</v>
      </c>
      <c r="AK3" s="233">
        <f>IF($V3=0,0,AG3/$V3*$AL3)</f>
        <v>16701.69994219653</v>
      </c>
      <c r="AL3" s="235">
        <f>IF(AC3=0,V3,MIN(AC3*1.034,V3))</f>
        <v>251251.66</v>
      </c>
      <c r="AM3" s="233">
        <v>57000</v>
      </c>
      <c r="AN3" s="233">
        <v>265000</v>
      </c>
      <c r="AO3" s="233">
        <v>2000</v>
      </c>
      <c r="AP3" s="233">
        <v>23000</v>
      </c>
      <c r="AQ3" s="233">
        <f>IF($W3=0,0,AM3/$W3*$AU3)</f>
        <v>42675.13065440922</v>
      </c>
      <c r="AR3" s="233">
        <f>IF($W3=0,0,AN3/$W3*$AU3)</f>
        <v>198401.92321786744</v>
      </c>
      <c r="AS3" s="233">
        <f>IF($W3=0,0,AO3/$W3*$AU3)</f>
        <v>1497.3730054178675</v>
      </c>
      <c r="AT3" s="233">
        <f>IF($W3=0,0,AP3/$W3*$AU3)</f>
        <v>17219.789562305476</v>
      </c>
      <c r="AU3" s="236">
        <f>IF(AL3=0,W3,MIN(AL3*1.034,W3))</f>
        <v>259794.21644000002</v>
      </c>
      <c r="AV3" s="237"/>
      <c r="AW3" s="238">
        <f aca="true" t="shared" si="1" ref="AW3:AW30">AZ3-AC3</f>
        <v>28010</v>
      </c>
      <c r="AX3" s="232">
        <f aca="true" t="shared" si="2" ref="AX3:AX30">BA3-AL3</f>
        <v>28962.339999999997</v>
      </c>
      <c r="AY3" s="232">
        <f aca="true" t="shared" si="3" ref="AY3:AY30">BB3-AU3</f>
        <v>29947.059559999994</v>
      </c>
      <c r="AZ3" s="239">
        <v>271000</v>
      </c>
      <c r="BA3" s="240">
        <v>280214</v>
      </c>
      <c r="BB3" s="241">
        <v>289741.276</v>
      </c>
      <c r="BC3" s="242">
        <v>49225.4906907513</v>
      </c>
      <c r="BD3" s="242">
        <v>200808.0966076324</v>
      </c>
      <c r="BE3" s="242">
        <v>0</v>
      </c>
      <c r="BF3" s="242">
        <v>20966.412701616293</v>
      </c>
      <c r="BG3" s="242">
        <v>46972.28901734104</v>
      </c>
      <c r="BH3" s="242">
        <v>214614.76878612716</v>
      </c>
      <c r="BI3" s="242">
        <v>0</v>
      </c>
      <c r="BJ3" s="242">
        <v>18626.94219653179</v>
      </c>
      <c r="BK3" s="242">
        <v>47594.38827665706</v>
      </c>
      <c r="BL3" s="242">
        <v>221272.15602305476</v>
      </c>
      <c r="BM3" s="242">
        <v>1669.9785360230546</v>
      </c>
      <c r="BN3" s="242">
        <v>19204.75316426513</v>
      </c>
      <c r="BO3" s="242" t="s">
        <v>83</v>
      </c>
      <c r="BP3" s="242">
        <f aca="true" t="shared" si="4" ref="BP3:BP30">SUM(AW3:AY3)</f>
        <v>86919.39955999999</v>
      </c>
    </row>
    <row r="4" spans="1:68" s="243" customFormat="1" ht="134.25" customHeight="1">
      <c r="A4" s="244" t="s">
        <v>17</v>
      </c>
      <c r="B4" s="245">
        <v>2</v>
      </c>
      <c r="C4" s="246">
        <v>27001</v>
      </c>
      <c r="D4" s="247" t="s">
        <v>18</v>
      </c>
      <c r="E4" s="248" t="s">
        <v>118</v>
      </c>
      <c r="F4" s="248" t="s">
        <v>5</v>
      </c>
      <c r="G4" s="248" t="s">
        <v>51</v>
      </c>
      <c r="H4" s="245" t="s">
        <v>144</v>
      </c>
      <c r="I4" s="242" t="s">
        <v>49</v>
      </c>
      <c r="J4" s="242" t="s">
        <v>49</v>
      </c>
      <c r="K4" s="242" t="s">
        <v>49</v>
      </c>
      <c r="L4" s="242" t="s">
        <v>49</v>
      </c>
      <c r="M4" s="242">
        <v>0</v>
      </c>
      <c r="N4" s="242">
        <v>294200</v>
      </c>
      <c r="O4" s="242">
        <v>882600</v>
      </c>
      <c r="P4" s="249">
        <v>50000</v>
      </c>
      <c r="Q4" s="249">
        <v>196200</v>
      </c>
      <c r="R4" s="249"/>
      <c r="S4" s="249">
        <v>48000</v>
      </c>
      <c r="T4" s="249"/>
      <c r="U4" s="249">
        <v>294200</v>
      </c>
      <c r="V4" s="249">
        <v>294200</v>
      </c>
      <c r="W4" s="249">
        <v>294200</v>
      </c>
      <c r="X4" s="249">
        <f t="shared" si="0"/>
        <v>882600</v>
      </c>
      <c r="Y4" s="250"/>
      <c r="Z4" s="250"/>
      <c r="AA4" s="250"/>
      <c r="AB4" s="250"/>
      <c r="AC4" s="251"/>
      <c r="AD4" s="249"/>
      <c r="AE4" s="249"/>
      <c r="AF4" s="249"/>
      <c r="AG4" s="249"/>
      <c r="AH4" s="250"/>
      <c r="AI4" s="250"/>
      <c r="AJ4" s="250"/>
      <c r="AK4" s="250"/>
      <c r="AL4" s="249"/>
      <c r="AM4" s="249"/>
      <c r="AN4" s="249"/>
      <c r="AO4" s="249"/>
      <c r="AP4" s="249"/>
      <c r="AQ4" s="250"/>
      <c r="AR4" s="250"/>
      <c r="AS4" s="250"/>
      <c r="AT4" s="250"/>
      <c r="AU4" s="252"/>
      <c r="AV4" s="253"/>
      <c r="AW4" s="254">
        <f t="shared" si="1"/>
        <v>241000</v>
      </c>
      <c r="AX4" s="242">
        <f t="shared" si="2"/>
        <v>241000</v>
      </c>
      <c r="AY4" s="242">
        <f t="shared" si="3"/>
        <v>241000</v>
      </c>
      <c r="AZ4" s="255">
        <v>241000</v>
      </c>
      <c r="BA4" s="256">
        <v>241000</v>
      </c>
      <c r="BB4" s="257">
        <v>241000</v>
      </c>
      <c r="BC4" s="242">
        <v>50000</v>
      </c>
      <c r="BD4" s="242">
        <v>143000</v>
      </c>
      <c r="BE4" s="242">
        <v>0</v>
      </c>
      <c r="BF4" s="242">
        <v>48000</v>
      </c>
      <c r="BG4" s="242">
        <v>50000</v>
      </c>
      <c r="BH4" s="242">
        <v>143000</v>
      </c>
      <c r="BI4" s="242">
        <v>0</v>
      </c>
      <c r="BJ4" s="242">
        <v>48000</v>
      </c>
      <c r="BK4" s="242">
        <v>50000</v>
      </c>
      <c r="BL4" s="242">
        <v>143000</v>
      </c>
      <c r="BM4" s="242">
        <v>0</v>
      </c>
      <c r="BN4" s="242">
        <v>48000</v>
      </c>
      <c r="BO4" s="242" t="s">
        <v>88</v>
      </c>
      <c r="BP4" s="242">
        <f t="shared" si="4"/>
        <v>723000</v>
      </c>
    </row>
    <row r="5" spans="1:68" s="243" customFormat="1" ht="102.75" customHeight="1">
      <c r="A5" s="227" t="s">
        <v>17</v>
      </c>
      <c r="B5" s="228">
        <v>3</v>
      </c>
      <c r="C5" s="229">
        <v>27002</v>
      </c>
      <c r="D5" s="230" t="s">
        <v>19</v>
      </c>
      <c r="E5" s="231" t="s">
        <v>121</v>
      </c>
      <c r="F5" s="231" t="s">
        <v>5</v>
      </c>
      <c r="G5" s="231" t="s">
        <v>51</v>
      </c>
      <c r="H5" s="228" t="s">
        <v>143</v>
      </c>
      <c r="I5" s="232" t="s">
        <v>49</v>
      </c>
      <c r="J5" s="232" t="s">
        <v>49</v>
      </c>
      <c r="K5" s="232" t="s">
        <v>49</v>
      </c>
      <c r="L5" s="232" t="s">
        <v>49</v>
      </c>
      <c r="M5" s="232">
        <v>0</v>
      </c>
      <c r="N5" s="232">
        <v>316885</v>
      </c>
      <c r="O5" s="232">
        <v>775915</v>
      </c>
      <c r="P5" s="233">
        <v>129100</v>
      </c>
      <c r="Q5" s="233">
        <v>187785</v>
      </c>
      <c r="R5" s="233">
        <v>0</v>
      </c>
      <c r="S5" s="233">
        <v>0</v>
      </c>
      <c r="T5" s="233"/>
      <c r="U5" s="233">
        <v>316885</v>
      </c>
      <c r="V5" s="233">
        <v>228600</v>
      </c>
      <c r="W5" s="233">
        <v>230430</v>
      </c>
      <c r="X5" s="233">
        <f t="shared" si="0"/>
        <v>775915</v>
      </c>
      <c r="Y5" s="235"/>
      <c r="Z5" s="235"/>
      <c r="AA5" s="235"/>
      <c r="AB5" s="235"/>
      <c r="AC5" s="258"/>
      <c r="AD5" s="233"/>
      <c r="AE5" s="233"/>
      <c r="AF5" s="233"/>
      <c r="AG5" s="233"/>
      <c r="AH5" s="235"/>
      <c r="AI5" s="235"/>
      <c r="AJ5" s="235"/>
      <c r="AK5" s="235"/>
      <c r="AL5" s="233"/>
      <c r="AM5" s="233"/>
      <c r="AN5" s="233"/>
      <c r="AO5" s="233"/>
      <c r="AP5" s="233"/>
      <c r="AQ5" s="235"/>
      <c r="AR5" s="235"/>
      <c r="AS5" s="235"/>
      <c r="AT5" s="235"/>
      <c r="AU5" s="259"/>
      <c r="AV5" s="237"/>
      <c r="AW5" s="238">
        <f t="shared" si="1"/>
        <v>316885</v>
      </c>
      <c r="AX5" s="232">
        <f t="shared" si="2"/>
        <v>228600</v>
      </c>
      <c r="AY5" s="232">
        <f t="shared" si="3"/>
        <v>230430</v>
      </c>
      <c r="AZ5" s="239">
        <v>316885</v>
      </c>
      <c r="BA5" s="240">
        <v>228600</v>
      </c>
      <c r="BB5" s="241">
        <v>230430</v>
      </c>
      <c r="BC5" s="242">
        <v>129100</v>
      </c>
      <c r="BD5" s="242">
        <v>187785</v>
      </c>
      <c r="BE5" s="242">
        <v>0</v>
      </c>
      <c r="BF5" s="242">
        <v>0</v>
      </c>
      <c r="BG5" s="242">
        <v>25250</v>
      </c>
      <c r="BH5" s="242">
        <v>178850</v>
      </c>
      <c r="BI5" s="242">
        <v>24500</v>
      </c>
      <c r="BJ5" s="242">
        <v>0</v>
      </c>
      <c r="BK5" s="242">
        <v>16500</v>
      </c>
      <c r="BL5" s="242">
        <v>188205</v>
      </c>
      <c r="BM5" s="242">
        <v>25725</v>
      </c>
      <c r="BN5" s="242">
        <v>0</v>
      </c>
      <c r="BO5" s="242" t="s">
        <v>89</v>
      </c>
      <c r="BP5" s="242">
        <f t="shared" si="4"/>
        <v>775915</v>
      </c>
    </row>
    <row r="6" spans="1:68" s="243" customFormat="1" ht="104.25" customHeight="1">
      <c r="A6" s="244" t="s">
        <v>17</v>
      </c>
      <c r="B6" s="245">
        <v>4</v>
      </c>
      <c r="C6" s="246">
        <v>27014</v>
      </c>
      <c r="D6" s="247" t="s">
        <v>20</v>
      </c>
      <c r="E6" s="248" t="s">
        <v>119</v>
      </c>
      <c r="F6" s="248" t="s">
        <v>5</v>
      </c>
      <c r="G6" s="248" t="s">
        <v>51</v>
      </c>
      <c r="H6" s="245" t="s">
        <v>142</v>
      </c>
      <c r="I6" s="242" t="s">
        <v>49</v>
      </c>
      <c r="J6" s="242" t="s">
        <v>49</v>
      </c>
      <c r="K6" s="242" t="s">
        <v>49</v>
      </c>
      <c r="L6" s="242" t="s">
        <v>49</v>
      </c>
      <c r="M6" s="242">
        <v>0</v>
      </c>
      <c r="N6" s="242">
        <v>121000</v>
      </c>
      <c r="O6" s="242">
        <v>374000</v>
      </c>
      <c r="P6" s="249">
        <v>25700</v>
      </c>
      <c r="Q6" s="249">
        <v>81000</v>
      </c>
      <c r="R6" s="249"/>
      <c r="S6" s="249">
        <v>14300</v>
      </c>
      <c r="T6" s="249"/>
      <c r="U6" s="249">
        <v>121000</v>
      </c>
      <c r="V6" s="249">
        <v>124600</v>
      </c>
      <c r="W6" s="249">
        <v>128400</v>
      </c>
      <c r="X6" s="249">
        <f t="shared" si="0"/>
        <v>374000</v>
      </c>
      <c r="Y6" s="250"/>
      <c r="Z6" s="250"/>
      <c r="AA6" s="250"/>
      <c r="AB6" s="250"/>
      <c r="AC6" s="251"/>
      <c r="AD6" s="249"/>
      <c r="AE6" s="249"/>
      <c r="AF6" s="249"/>
      <c r="AG6" s="249"/>
      <c r="AH6" s="250"/>
      <c r="AI6" s="250"/>
      <c r="AJ6" s="250"/>
      <c r="AK6" s="250"/>
      <c r="AL6" s="249"/>
      <c r="AM6" s="249"/>
      <c r="AN6" s="249"/>
      <c r="AO6" s="249"/>
      <c r="AP6" s="249"/>
      <c r="AQ6" s="250"/>
      <c r="AR6" s="250"/>
      <c r="AS6" s="250"/>
      <c r="AT6" s="250"/>
      <c r="AU6" s="252"/>
      <c r="AV6" s="253"/>
      <c r="AW6" s="254">
        <f t="shared" si="1"/>
        <v>121000</v>
      </c>
      <c r="AX6" s="242">
        <f t="shared" si="2"/>
        <v>124600</v>
      </c>
      <c r="AY6" s="242">
        <f t="shared" si="3"/>
        <v>128400</v>
      </c>
      <c r="AZ6" s="255">
        <v>121000</v>
      </c>
      <c r="BA6" s="256">
        <v>124600</v>
      </c>
      <c r="BB6" s="257">
        <v>128400</v>
      </c>
      <c r="BC6" s="242">
        <v>25700</v>
      </c>
      <c r="BD6" s="242">
        <v>81000</v>
      </c>
      <c r="BE6" s="242">
        <v>0</v>
      </c>
      <c r="BF6" s="242">
        <v>14300</v>
      </c>
      <c r="BG6" s="242">
        <v>26500</v>
      </c>
      <c r="BH6" s="242">
        <v>83400</v>
      </c>
      <c r="BI6" s="242">
        <v>0</v>
      </c>
      <c r="BJ6" s="242">
        <v>14700</v>
      </c>
      <c r="BK6" s="242">
        <v>27300</v>
      </c>
      <c r="BL6" s="242">
        <v>85900</v>
      </c>
      <c r="BM6" s="242">
        <v>0</v>
      </c>
      <c r="BN6" s="242">
        <v>15200</v>
      </c>
      <c r="BO6" s="242" t="s">
        <v>90</v>
      </c>
      <c r="BP6" s="242">
        <f t="shared" si="4"/>
        <v>374000</v>
      </c>
    </row>
    <row r="7" spans="1:68" s="243" customFormat="1" ht="115.5" customHeight="1">
      <c r="A7" s="227" t="s">
        <v>22</v>
      </c>
      <c r="B7" s="228">
        <v>1</v>
      </c>
      <c r="C7" s="229">
        <v>198402500</v>
      </c>
      <c r="D7" s="230" t="s">
        <v>26</v>
      </c>
      <c r="E7" s="231" t="s">
        <v>122</v>
      </c>
      <c r="F7" s="231" t="s">
        <v>5</v>
      </c>
      <c r="G7" s="231" t="s">
        <v>51</v>
      </c>
      <c r="H7" s="228" t="s">
        <v>130</v>
      </c>
      <c r="I7" s="232">
        <v>43273</v>
      </c>
      <c r="J7" s="232">
        <v>68776</v>
      </c>
      <c r="K7" s="232">
        <v>140000</v>
      </c>
      <c r="L7" s="232">
        <v>20600</v>
      </c>
      <c r="M7" s="232">
        <v>272649</v>
      </c>
      <c r="N7" s="232">
        <v>456416</v>
      </c>
      <c r="O7" s="232">
        <v>1438850</v>
      </c>
      <c r="P7" s="233">
        <v>92283</v>
      </c>
      <c r="Q7" s="233">
        <v>128580</v>
      </c>
      <c r="R7" s="233">
        <v>187724</v>
      </c>
      <c r="S7" s="233">
        <v>47829</v>
      </c>
      <c r="T7" s="233"/>
      <c r="U7" s="233">
        <f aca="true" t="shared" si="5" ref="U7:U21">SUM(P7:S7)-T7</f>
        <v>456416</v>
      </c>
      <c r="V7" s="233">
        <f aca="true" t="shared" si="6" ref="V7:V21">SUM(AD7:AG7)</f>
        <v>479236</v>
      </c>
      <c r="W7" s="233">
        <f aca="true" t="shared" si="7" ref="W7:W21">SUM(AM7:AP7)</f>
        <v>503198</v>
      </c>
      <c r="X7" s="233">
        <f t="shared" si="0"/>
        <v>1438850</v>
      </c>
      <c r="Y7" s="233">
        <f aca="true" t="shared" si="8" ref="Y7:Y21">IF($U7=0,0,P7/$U7*$AC7)</f>
        <v>57001.36973216978</v>
      </c>
      <c r="Z7" s="233">
        <f aca="true" t="shared" si="9" ref="Z7:Z21">IF($U7=0,0,Q7/$U7*$AC7)</f>
        <v>79421.30316702307</v>
      </c>
      <c r="AA7" s="233">
        <f aca="true" t="shared" si="10" ref="AA7:AA21">IF($U7=0,0,R7/$U7*$AC7)</f>
        <v>115953.37311966276</v>
      </c>
      <c r="AB7" s="233">
        <f aca="true" t="shared" si="11" ref="AB7:AB21">IF($U7=0,0,S7/$U7*$AC7)</f>
        <v>29543.019981144393</v>
      </c>
      <c r="AC7" s="234">
        <f aca="true" t="shared" si="12" ref="AC7:AC21">IF(M7=0,U7,MIN(M7*1.034,U7))</f>
        <v>281919.066</v>
      </c>
      <c r="AD7" s="233">
        <v>96897</v>
      </c>
      <c r="AE7" s="233">
        <v>135009</v>
      </c>
      <c r="AF7" s="233">
        <v>197110</v>
      </c>
      <c r="AG7" s="233">
        <v>50220</v>
      </c>
      <c r="AH7" s="233">
        <f aca="true" t="shared" si="13" ref="AH7:AH21">IF($V7=0,0,AD7/$V7*$AL7)</f>
        <v>58939.423451704104</v>
      </c>
      <c r="AI7" s="233">
        <f aca="true" t="shared" si="14" ref="AI7:AI21">IF($V7=0,0,AE7/$V7*$AL7)</f>
        <v>82121.7645622787</v>
      </c>
      <c r="AJ7" s="233">
        <f aca="true" t="shared" si="15" ref="AJ7:AJ21">IF($V7=0,0,AF7/$V7*$AL7)</f>
        <v>119895.86629684507</v>
      </c>
      <c r="AK7" s="233">
        <f aca="true" t="shared" si="16" ref="AK7:AK21">IF($V7=0,0,AG7/$V7*$AL7)</f>
        <v>30547.259933172132</v>
      </c>
      <c r="AL7" s="235">
        <f aca="true" t="shared" si="17" ref="AL7:AL21">IF(AC7=0,V7,MIN(AC7*1.034,V7))</f>
        <v>291504.314244</v>
      </c>
      <c r="AM7" s="233">
        <v>101742</v>
      </c>
      <c r="AN7" s="233">
        <v>141759</v>
      </c>
      <c r="AO7" s="233">
        <v>206966</v>
      </c>
      <c r="AP7" s="233">
        <v>52731</v>
      </c>
      <c r="AQ7" s="233">
        <f aca="true" t="shared" si="18" ref="AQ7:AQ21">IF($W7=0,0,AM7/$W7*$AU7)</f>
        <v>60943.42947660105</v>
      </c>
      <c r="AR7" s="233">
        <f aca="true" t="shared" si="19" ref="AR7:AR21">IF($W7=0,0,AN7/$W7*$AU7)</f>
        <v>84913.6012578236</v>
      </c>
      <c r="AS7" s="233">
        <f aca="true" t="shared" si="20" ref="AS7:AS21">IF($W7=0,0,AO7/$W7*$AU7)</f>
        <v>123972.5759770224</v>
      </c>
      <c r="AT7" s="233">
        <f aca="true" t="shared" si="21" ref="AT7:AT21">IF($W7=0,0,AP7/$W7*$AU7)</f>
        <v>31585.85421684899</v>
      </c>
      <c r="AU7" s="236">
        <f aca="true" t="shared" si="22" ref="AU7:AU21">IF(AL7=0,W7,MIN(AL7*1.034,W7))</f>
        <v>301415.46092829603</v>
      </c>
      <c r="AV7" s="237"/>
      <c r="AW7" s="238">
        <f t="shared" si="1"/>
        <v>67466.93400000001</v>
      </c>
      <c r="AX7" s="232">
        <f t="shared" si="2"/>
        <v>69760.809756</v>
      </c>
      <c r="AY7" s="232">
        <f t="shared" si="3"/>
        <v>72132.67728770402</v>
      </c>
      <c r="AZ7" s="239">
        <v>349386</v>
      </c>
      <c r="BA7" s="240">
        <v>361265.124</v>
      </c>
      <c r="BB7" s="241">
        <v>373548.13821600005</v>
      </c>
      <c r="BC7" s="242">
        <v>70642.54591863563</v>
      </c>
      <c r="BD7" s="242">
        <v>98427.86379092757</v>
      </c>
      <c r="BE7" s="242">
        <v>143702.53773750263</v>
      </c>
      <c r="BF7" s="242">
        <v>36613.05255293416</v>
      </c>
      <c r="BG7" s="242">
        <v>73044.40133927335</v>
      </c>
      <c r="BH7" s="242">
        <v>101774.58105425301</v>
      </c>
      <c r="BI7" s="242">
        <v>148588.52129564557</v>
      </c>
      <c r="BJ7" s="242">
        <v>37857.62031082807</v>
      </c>
      <c r="BK7" s="242">
        <v>75527.9923178794</v>
      </c>
      <c r="BL7" s="242">
        <v>105234.54092695509</v>
      </c>
      <c r="BM7" s="242">
        <v>153640.84112816956</v>
      </c>
      <c r="BN7" s="242">
        <v>39144.76384299599</v>
      </c>
      <c r="BO7" s="242" t="s">
        <v>84</v>
      </c>
      <c r="BP7" s="242">
        <f t="shared" si="4"/>
        <v>209360.42104370403</v>
      </c>
    </row>
    <row r="8" spans="1:68" s="243" customFormat="1" ht="95.25" customHeight="1">
      <c r="A8" s="244" t="s">
        <v>22</v>
      </c>
      <c r="B8" s="245">
        <v>2</v>
      </c>
      <c r="C8" s="246">
        <v>198805301</v>
      </c>
      <c r="D8" s="247" t="s">
        <v>27</v>
      </c>
      <c r="E8" s="248" t="s">
        <v>120</v>
      </c>
      <c r="F8" s="248" t="s">
        <v>5</v>
      </c>
      <c r="G8" s="248" t="s">
        <v>51</v>
      </c>
      <c r="H8" s="245" t="s">
        <v>131</v>
      </c>
      <c r="I8" s="242">
        <v>2309038</v>
      </c>
      <c r="J8" s="242">
        <v>0</v>
      </c>
      <c r="K8" s="242">
        <v>0</v>
      </c>
      <c r="L8" s="242">
        <v>0</v>
      </c>
      <c r="M8" s="242">
        <v>2309038</v>
      </c>
      <c r="N8" s="242">
        <v>2714740</v>
      </c>
      <c r="O8" s="242">
        <v>24232740</v>
      </c>
      <c r="P8" s="249">
        <v>2714740</v>
      </c>
      <c r="Q8" s="249"/>
      <c r="R8" s="249"/>
      <c r="S8" s="249"/>
      <c r="T8" s="249"/>
      <c r="U8" s="249">
        <f t="shared" si="5"/>
        <v>2714740</v>
      </c>
      <c r="V8" s="249">
        <f t="shared" si="6"/>
        <v>9525000</v>
      </c>
      <c r="W8" s="249">
        <f t="shared" si="7"/>
        <v>11993000</v>
      </c>
      <c r="X8" s="249">
        <f t="shared" si="0"/>
        <v>24232740</v>
      </c>
      <c r="Y8" s="249">
        <f t="shared" si="8"/>
        <v>2387545.292</v>
      </c>
      <c r="Z8" s="249">
        <f t="shared" si="9"/>
        <v>0</v>
      </c>
      <c r="AA8" s="249">
        <f t="shared" si="10"/>
        <v>0</v>
      </c>
      <c r="AB8" s="249">
        <f t="shared" si="11"/>
        <v>0</v>
      </c>
      <c r="AC8" s="260">
        <f t="shared" si="12"/>
        <v>2387545.292</v>
      </c>
      <c r="AD8" s="249">
        <v>1500000</v>
      </c>
      <c r="AE8" s="249">
        <v>7500000</v>
      </c>
      <c r="AF8" s="249"/>
      <c r="AG8" s="249">
        <v>525000</v>
      </c>
      <c r="AH8" s="249">
        <f t="shared" si="13"/>
        <v>388775.0916422047</v>
      </c>
      <c r="AI8" s="249">
        <f t="shared" si="14"/>
        <v>1943875.4582110236</v>
      </c>
      <c r="AJ8" s="249">
        <f t="shared" si="15"/>
        <v>0</v>
      </c>
      <c r="AK8" s="249">
        <f t="shared" si="16"/>
        <v>136071.28207477165</v>
      </c>
      <c r="AL8" s="250">
        <f t="shared" si="17"/>
        <v>2468721.831928</v>
      </c>
      <c r="AM8" s="249">
        <v>1500000</v>
      </c>
      <c r="AN8" s="249">
        <v>9000000</v>
      </c>
      <c r="AO8" s="249">
        <v>928000</v>
      </c>
      <c r="AP8" s="249">
        <v>565000</v>
      </c>
      <c r="AQ8" s="249">
        <f t="shared" si="18"/>
        <v>319268.5367564686</v>
      </c>
      <c r="AR8" s="249">
        <f t="shared" si="19"/>
        <v>1915611.2205388118</v>
      </c>
      <c r="AS8" s="249">
        <f t="shared" si="20"/>
        <v>197520.8014066686</v>
      </c>
      <c r="AT8" s="249">
        <f t="shared" si="21"/>
        <v>120257.81551160318</v>
      </c>
      <c r="AU8" s="261">
        <f t="shared" si="22"/>
        <v>2552658.374213552</v>
      </c>
      <c r="AV8" s="253"/>
      <c r="AW8" s="254">
        <f t="shared" si="1"/>
        <v>-1387545.292</v>
      </c>
      <c r="AX8" s="242">
        <f t="shared" si="2"/>
        <v>-2150721.831928</v>
      </c>
      <c r="AY8" s="242">
        <f t="shared" si="3"/>
        <v>-2223846.374213552</v>
      </c>
      <c r="AZ8" s="255">
        <v>1000000</v>
      </c>
      <c r="BA8" s="256">
        <v>318000</v>
      </c>
      <c r="BB8" s="257">
        <v>328812</v>
      </c>
      <c r="BC8" s="242">
        <v>1000000</v>
      </c>
      <c r="BD8" s="242">
        <v>0</v>
      </c>
      <c r="BE8" s="242">
        <v>0</v>
      </c>
      <c r="BF8" s="242">
        <v>0</v>
      </c>
      <c r="BG8" s="242"/>
      <c r="BH8" s="242">
        <v>318000</v>
      </c>
      <c r="BI8" s="242"/>
      <c r="BJ8" s="242"/>
      <c r="BK8" s="242">
        <v>41125.4898690903</v>
      </c>
      <c r="BL8" s="242">
        <v>246752.9392145418</v>
      </c>
      <c r="BM8" s="242">
        <v>25442.969732343867</v>
      </c>
      <c r="BN8" s="242">
        <v>15490.601184024015</v>
      </c>
      <c r="BO8" s="242" t="s">
        <v>85</v>
      </c>
      <c r="BP8" s="242">
        <f t="shared" si="4"/>
        <v>-5762113.498141551</v>
      </c>
    </row>
    <row r="9" spans="1:68" s="243" customFormat="1" ht="111.75" customHeight="1">
      <c r="A9" s="227" t="s">
        <v>22</v>
      </c>
      <c r="B9" s="228" t="s">
        <v>110</v>
      </c>
      <c r="C9" s="229">
        <v>198805305</v>
      </c>
      <c r="D9" s="230" t="s">
        <v>28</v>
      </c>
      <c r="E9" s="231" t="s">
        <v>122</v>
      </c>
      <c r="F9" s="231" t="s">
        <v>5</v>
      </c>
      <c r="G9" s="231" t="s">
        <v>51</v>
      </c>
      <c r="H9" s="228" t="s">
        <v>110</v>
      </c>
      <c r="I9" s="232">
        <v>175669</v>
      </c>
      <c r="J9" s="232">
        <v>0</v>
      </c>
      <c r="K9" s="232">
        <v>176408</v>
      </c>
      <c r="L9" s="232">
        <v>48400</v>
      </c>
      <c r="M9" s="232">
        <v>400477</v>
      </c>
      <c r="N9" s="232">
        <v>79376</v>
      </c>
      <c r="O9" s="232">
        <v>248187</v>
      </c>
      <c r="P9" s="233">
        <v>79376</v>
      </c>
      <c r="Q9" s="233"/>
      <c r="R9" s="233"/>
      <c r="S9" s="233"/>
      <c r="T9" s="233"/>
      <c r="U9" s="233">
        <f t="shared" si="5"/>
        <v>79376</v>
      </c>
      <c r="V9" s="233">
        <f t="shared" si="6"/>
        <v>82683</v>
      </c>
      <c r="W9" s="233">
        <f t="shared" si="7"/>
        <v>86128</v>
      </c>
      <c r="X9" s="233">
        <f t="shared" si="0"/>
        <v>248187</v>
      </c>
      <c r="Y9" s="233">
        <f t="shared" si="8"/>
        <v>79376</v>
      </c>
      <c r="Z9" s="233">
        <f t="shared" si="9"/>
        <v>0</v>
      </c>
      <c r="AA9" s="233">
        <f t="shared" si="10"/>
        <v>0</v>
      </c>
      <c r="AB9" s="233">
        <f t="shared" si="11"/>
        <v>0</v>
      </c>
      <c r="AC9" s="234">
        <f t="shared" si="12"/>
        <v>79376</v>
      </c>
      <c r="AD9" s="233">
        <v>82683</v>
      </c>
      <c r="AE9" s="233"/>
      <c r="AF9" s="233"/>
      <c r="AG9" s="233"/>
      <c r="AH9" s="233">
        <f t="shared" si="13"/>
        <v>82074.784</v>
      </c>
      <c r="AI9" s="233">
        <f t="shared" si="14"/>
        <v>0</v>
      </c>
      <c r="AJ9" s="233">
        <f t="shared" si="15"/>
        <v>0</v>
      </c>
      <c r="AK9" s="233">
        <f t="shared" si="16"/>
        <v>0</v>
      </c>
      <c r="AL9" s="235">
        <f t="shared" si="17"/>
        <v>82074.784</v>
      </c>
      <c r="AM9" s="233">
        <v>86128</v>
      </c>
      <c r="AN9" s="233"/>
      <c r="AO9" s="233"/>
      <c r="AP9" s="233"/>
      <c r="AQ9" s="233">
        <f t="shared" si="18"/>
        <v>84865.326656</v>
      </c>
      <c r="AR9" s="233">
        <f t="shared" si="19"/>
        <v>0</v>
      </c>
      <c r="AS9" s="233">
        <f t="shared" si="20"/>
        <v>0</v>
      </c>
      <c r="AT9" s="233">
        <f t="shared" si="21"/>
        <v>0</v>
      </c>
      <c r="AU9" s="236">
        <f t="shared" si="22"/>
        <v>84865.326656</v>
      </c>
      <c r="AV9" s="237"/>
      <c r="AW9" s="238">
        <f t="shared" si="1"/>
        <v>0</v>
      </c>
      <c r="AX9" s="232">
        <f t="shared" si="2"/>
        <v>0</v>
      </c>
      <c r="AY9" s="232">
        <f t="shared" si="3"/>
        <v>0</v>
      </c>
      <c r="AZ9" s="239">
        <v>79376</v>
      </c>
      <c r="BA9" s="240">
        <v>82074.784</v>
      </c>
      <c r="BB9" s="241">
        <v>84865.326656</v>
      </c>
      <c r="BC9" s="242">
        <v>79376</v>
      </c>
      <c r="BD9" s="242">
        <v>0</v>
      </c>
      <c r="BE9" s="242">
        <v>0</v>
      </c>
      <c r="BF9" s="242">
        <v>0</v>
      </c>
      <c r="BG9" s="242">
        <v>82074.784</v>
      </c>
      <c r="BH9" s="242">
        <v>0</v>
      </c>
      <c r="BI9" s="242">
        <v>0</v>
      </c>
      <c r="BJ9" s="242">
        <v>0</v>
      </c>
      <c r="BK9" s="242">
        <v>84865.326656</v>
      </c>
      <c r="BL9" s="242">
        <v>0</v>
      </c>
      <c r="BM9" s="242">
        <v>0</v>
      </c>
      <c r="BN9" s="242">
        <v>0</v>
      </c>
      <c r="BO9" s="242"/>
      <c r="BP9" s="242">
        <f t="shared" si="4"/>
        <v>0</v>
      </c>
    </row>
    <row r="10" spans="1:68" s="243" customFormat="1" ht="162.75" customHeight="1">
      <c r="A10" s="244" t="s">
        <v>22</v>
      </c>
      <c r="B10" s="245">
        <v>3</v>
      </c>
      <c r="C10" s="246">
        <v>199202601</v>
      </c>
      <c r="D10" s="247" t="s">
        <v>29</v>
      </c>
      <c r="E10" s="248" t="s">
        <v>127</v>
      </c>
      <c r="F10" s="248" t="s">
        <v>5</v>
      </c>
      <c r="G10" s="248" t="s">
        <v>51</v>
      </c>
      <c r="H10" s="245" t="s">
        <v>132</v>
      </c>
      <c r="I10" s="242">
        <v>346000</v>
      </c>
      <c r="J10" s="242">
        <v>584000</v>
      </c>
      <c r="K10" s="242">
        <v>0</v>
      </c>
      <c r="L10" s="242">
        <v>0</v>
      </c>
      <c r="M10" s="242">
        <v>930000</v>
      </c>
      <c r="N10" s="242">
        <v>1376000</v>
      </c>
      <c r="O10" s="242">
        <v>5088000</v>
      </c>
      <c r="P10" s="249">
        <v>386000</v>
      </c>
      <c r="Q10" s="249">
        <v>935000</v>
      </c>
      <c r="R10" s="249"/>
      <c r="S10" s="249">
        <v>55000</v>
      </c>
      <c r="T10" s="249"/>
      <c r="U10" s="249">
        <f t="shared" si="5"/>
        <v>1376000</v>
      </c>
      <c r="V10" s="249">
        <f t="shared" si="6"/>
        <v>1780000</v>
      </c>
      <c r="W10" s="249">
        <f t="shared" si="7"/>
        <v>1932000</v>
      </c>
      <c r="X10" s="249">
        <f t="shared" si="0"/>
        <v>5088000</v>
      </c>
      <c r="Y10" s="249">
        <f t="shared" si="8"/>
        <v>269756.7732558139</v>
      </c>
      <c r="Z10" s="249">
        <f t="shared" si="9"/>
        <v>653426.3808139536</v>
      </c>
      <c r="AA10" s="249">
        <f t="shared" si="10"/>
        <v>0</v>
      </c>
      <c r="AB10" s="249">
        <f t="shared" si="11"/>
        <v>38436.84593023256</v>
      </c>
      <c r="AC10" s="260">
        <f t="shared" si="12"/>
        <v>961620</v>
      </c>
      <c r="AD10" s="249">
        <v>690000</v>
      </c>
      <c r="AE10" s="249">
        <v>1030000</v>
      </c>
      <c r="AF10" s="249"/>
      <c r="AG10" s="249">
        <v>60000</v>
      </c>
      <c r="AH10" s="249">
        <f t="shared" si="13"/>
        <v>385436.74449438206</v>
      </c>
      <c r="AI10" s="249">
        <f t="shared" si="14"/>
        <v>575362.0968539326</v>
      </c>
      <c r="AJ10" s="249">
        <f t="shared" si="15"/>
        <v>0</v>
      </c>
      <c r="AK10" s="249">
        <f t="shared" si="16"/>
        <v>33516.238651685395</v>
      </c>
      <c r="AL10" s="250">
        <f t="shared" si="17"/>
        <v>994315.0800000001</v>
      </c>
      <c r="AM10" s="249">
        <v>759000</v>
      </c>
      <c r="AN10" s="249">
        <v>1111000</v>
      </c>
      <c r="AO10" s="249"/>
      <c r="AP10" s="249">
        <v>62000</v>
      </c>
      <c r="AQ10" s="249">
        <f t="shared" si="18"/>
        <v>403904.9899971429</v>
      </c>
      <c r="AR10" s="249">
        <f t="shared" si="19"/>
        <v>591223.2462277019</v>
      </c>
      <c r="AS10" s="249">
        <f t="shared" si="20"/>
        <v>0</v>
      </c>
      <c r="AT10" s="249">
        <f t="shared" si="21"/>
        <v>32993.55649515529</v>
      </c>
      <c r="AU10" s="261">
        <f t="shared" si="22"/>
        <v>1028121.7927200001</v>
      </c>
      <c r="AV10" s="253"/>
      <c r="AW10" s="254">
        <f t="shared" si="1"/>
        <v>0</v>
      </c>
      <c r="AX10" s="242">
        <f t="shared" si="2"/>
        <v>304684.9199999999</v>
      </c>
      <c r="AY10" s="242">
        <f t="shared" si="3"/>
        <v>315044.20727999986</v>
      </c>
      <c r="AZ10" s="255">
        <v>961620</v>
      </c>
      <c r="BA10" s="256">
        <v>1299000</v>
      </c>
      <c r="BB10" s="257">
        <v>1343166</v>
      </c>
      <c r="BC10" s="242">
        <v>386000</v>
      </c>
      <c r="BD10" s="242">
        <v>520620</v>
      </c>
      <c r="BE10" s="242"/>
      <c r="BF10" s="242">
        <v>55000</v>
      </c>
      <c r="BG10" s="242">
        <v>503544.9438202247</v>
      </c>
      <c r="BH10" s="242">
        <v>751668.5393258426</v>
      </c>
      <c r="BI10" s="242">
        <v>0</v>
      </c>
      <c r="BJ10" s="242">
        <v>43786.51685393258</v>
      </c>
      <c r="BK10" s="242">
        <v>527672.3571428572</v>
      </c>
      <c r="BL10" s="242">
        <v>772389.9720496894</v>
      </c>
      <c r="BM10" s="242">
        <v>0</v>
      </c>
      <c r="BN10" s="242">
        <v>43103.67080745342</v>
      </c>
      <c r="BO10" s="242" t="s">
        <v>86</v>
      </c>
      <c r="BP10" s="242">
        <f t="shared" si="4"/>
        <v>619729.1272799998</v>
      </c>
    </row>
    <row r="11" spans="1:68" s="243" customFormat="1" ht="195.75" customHeight="1">
      <c r="A11" s="227" t="s">
        <v>22</v>
      </c>
      <c r="B11" s="228">
        <v>4</v>
      </c>
      <c r="C11" s="229">
        <v>199202604</v>
      </c>
      <c r="D11" s="230" t="s">
        <v>30</v>
      </c>
      <c r="E11" s="231" t="s">
        <v>122</v>
      </c>
      <c r="F11" s="231" t="s">
        <v>5</v>
      </c>
      <c r="G11" s="231" t="s">
        <v>52</v>
      </c>
      <c r="H11" s="228" t="s">
        <v>133</v>
      </c>
      <c r="I11" s="232">
        <v>0</v>
      </c>
      <c r="J11" s="232">
        <v>725423</v>
      </c>
      <c r="K11" s="232">
        <v>0</v>
      </c>
      <c r="L11" s="232">
        <v>0</v>
      </c>
      <c r="M11" s="232">
        <v>725423</v>
      </c>
      <c r="N11" s="232">
        <v>1382766</v>
      </c>
      <c r="O11" s="232">
        <v>4248421</v>
      </c>
      <c r="P11" s="233">
        <v>23518</v>
      </c>
      <c r="Q11" s="233">
        <v>37250</v>
      </c>
      <c r="R11" s="233"/>
      <c r="S11" s="233">
        <v>1321998</v>
      </c>
      <c r="T11" s="233"/>
      <c r="U11" s="233">
        <f t="shared" si="5"/>
        <v>1382766</v>
      </c>
      <c r="V11" s="233">
        <f t="shared" si="6"/>
        <v>1401173</v>
      </c>
      <c r="W11" s="233">
        <f t="shared" si="7"/>
        <v>1464482</v>
      </c>
      <c r="X11" s="233">
        <f t="shared" si="0"/>
        <v>4248421</v>
      </c>
      <c r="Y11" s="233">
        <f t="shared" si="8"/>
        <v>12757.44055745947</v>
      </c>
      <c r="Z11" s="233">
        <f t="shared" si="9"/>
        <v>20206.423197778942</v>
      </c>
      <c r="AA11" s="233">
        <f t="shared" si="10"/>
        <v>0</v>
      </c>
      <c r="AB11" s="233">
        <f t="shared" si="11"/>
        <v>717123.5182447615</v>
      </c>
      <c r="AC11" s="234">
        <f t="shared" si="12"/>
        <v>750087.382</v>
      </c>
      <c r="AD11" s="233"/>
      <c r="AE11" s="233">
        <v>39113</v>
      </c>
      <c r="AF11" s="233"/>
      <c r="AG11" s="233">
        <v>1362060</v>
      </c>
      <c r="AH11" s="233">
        <f t="shared" si="13"/>
        <v>0</v>
      </c>
      <c r="AI11" s="233">
        <f t="shared" si="14"/>
        <v>21650.19271454677</v>
      </c>
      <c r="AJ11" s="233">
        <f t="shared" si="15"/>
        <v>0</v>
      </c>
      <c r="AK11" s="233">
        <f t="shared" si="16"/>
        <v>753940.1602734532</v>
      </c>
      <c r="AL11" s="235">
        <f t="shared" si="17"/>
        <v>775590.352988</v>
      </c>
      <c r="AM11" s="233"/>
      <c r="AN11" s="233">
        <v>34319</v>
      </c>
      <c r="AO11" s="233"/>
      <c r="AP11" s="233">
        <v>1430163</v>
      </c>
      <c r="AQ11" s="233">
        <f t="shared" si="18"/>
        <v>0</v>
      </c>
      <c r="AR11" s="233">
        <f t="shared" si="19"/>
        <v>18793.320658920908</v>
      </c>
      <c r="AS11" s="233">
        <f t="shared" si="20"/>
        <v>0</v>
      </c>
      <c r="AT11" s="233">
        <f t="shared" si="21"/>
        <v>783167.1043306711</v>
      </c>
      <c r="AU11" s="236">
        <f t="shared" si="22"/>
        <v>801960.424989592</v>
      </c>
      <c r="AV11" s="237"/>
      <c r="AW11" s="238">
        <f t="shared" si="1"/>
        <v>137999.61800000002</v>
      </c>
      <c r="AX11" s="232">
        <f t="shared" si="2"/>
        <v>142691.60501199996</v>
      </c>
      <c r="AY11" s="232">
        <f t="shared" si="3"/>
        <v>147543.119582408</v>
      </c>
      <c r="AZ11" s="239">
        <v>888087</v>
      </c>
      <c r="BA11" s="240">
        <v>918281.958</v>
      </c>
      <c r="BB11" s="241">
        <v>949503.544572</v>
      </c>
      <c r="BC11" s="242">
        <v>112757</v>
      </c>
      <c r="BD11" s="242">
        <v>58206</v>
      </c>
      <c r="BE11" s="242"/>
      <c r="BF11" s="242">
        <v>717124</v>
      </c>
      <c r="BG11" s="242">
        <v>0</v>
      </c>
      <c r="BH11" s="242">
        <v>25633.353071500806</v>
      </c>
      <c r="BI11" s="242">
        <v>0</v>
      </c>
      <c r="BJ11" s="242">
        <v>892648.6049284992</v>
      </c>
      <c r="BK11" s="242">
        <v>0</v>
      </c>
      <c r="BL11" s="242">
        <v>22250.879250251262</v>
      </c>
      <c r="BM11" s="242">
        <v>0</v>
      </c>
      <c r="BN11" s="242">
        <v>927252.6653217488</v>
      </c>
      <c r="BO11" s="242" t="s">
        <v>87</v>
      </c>
      <c r="BP11" s="242">
        <f t="shared" si="4"/>
        <v>428234.34259440796</v>
      </c>
    </row>
    <row r="12" spans="1:68" s="243" customFormat="1" ht="174" customHeight="1">
      <c r="A12" s="244" t="s">
        <v>22</v>
      </c>
      <c r="B12" s="245">
        <v>5</v>
      </c>
      <c r="C12" s="246">
        <v>199405400</v>
      </c>
      <c r="D12" s="247" t="s">
        <v>31</v>
      </c>
      <c r="E12" s="248" t="s">
        <v>122</v>
      </c>
      <c r="F12" s="248" t="s">
        <v>5</v>
      </c>
      <c r="G12" s="248" t="s">
        <v>55</v>
      </c>
      <c r="H12" s="245" t="s">
        <v>134</v>
      </c>
      <c r="I12" s="242">
        <v>0</v>
      </c>
      <c r="J12" s="242">
        <v>155938</v>
      </c>
      <c r="K12" s="242">
        <v>0</v>
      </c>
      <c r="L12" s="242">
        <v>0</v>
      </c>
      <c r="M12" s="242">
        <v>155938</v>
      </c>
      <c r="N12" s="242">
        <v>499842</v>
      </c>
      <c r="O12" s="242">
        <v>1477484</v>
      </c>
      <c r="P12" s="249"/>
      <c r="Q12" s="249">
        <v>402611</v>
      </c>
      <c r="R12" s="249"/>
      <c r="S12" s="249"/>
      <c r="T12" s="249"/>
      <c r="U12" s="249">
        <f t="shared" si="5"/>
        <v>402611</v>
      </c>
      <c r="V12" s="249">
        <f t="shared" si="6"/>
        <v>495674</v>
      </c>
      <c r="W12" s="249">
        <f t="shared" si="7"/>
        <v>481968</v>
      </c>
      <c r="X12" s="249">
        <f t="shared" si="0"/>
        <v>1380253</v>
      </c>
      <c r="Y12" s="249">
        <f t="shared" si="8"/>
        <v>0</v>
      </c>
      <c r="Z12" s="249">
        <f t="shared" si="9"/>
        <v>161239.892</v>
      </c>
      <c r="AA12" s="249">
        <f t="shared" si="10"/>
        <v>0</v>
      </c>
      <c r="AB12" s="249">
        <f t="shared" si="11"/>
        <v>0</v>
      </c>
      <c r="AC12" s="260">
        <f t="shared" si="12"/>
        <v>161239.892</v>
      </c>
      <c r="AD12" s="249"/>
      <c r="AE12" s="249">
        <v>495674</v>
      </c>
      <c r="AF12" s="249"/>
      <c r="AG12" s="249"/>
      <c r="AH12" s="249">
        <f t="shared" si="13"/>
        <v>0</v>
      </c>
      <c r="AI12" s="249">
        <f t="shared" si="14"/>
        <v>166722.048328</v>
      </c>
      <c r="AJ12" s="249">
        <f t="shared" si="15"/>
        <v>0</v>
      </c>
      <c r="AK12" s="249">
        <f t="shared" si="16"/>
        <v>0</v>
      </c>
      <c r="AL12" s="250">
        <f t="shared" si="17"/>
        <v>166722.048328</v>
      </c>
      <c r="AM12" s="249"/>
      <c r="AN12" s="249">
        <v>481968</v>
      </c>
      <c r="AO12" s="249"/>
      <c r="AP12" s="249"/>
      <c r="AQ12" s="249">
        <f t="shared" si="18"/>
        <v>0</v>
      </c>
      <c r="AR12" s="249">
        <f t="shared" si="19"/>
        <v>172390.59797115202</v>
      </c>
      <c r="AS12" s="249">
        <f t="shared" si="20"/>
        <v>0</v>
      </c>
      <c r="AT12" s="249">
        <f t="shared" si="21"/>
        <v>0</v>
      </c>
      <c r="AU12" s="261">
        <f t="shared" si="22"/>
        <v>172390.59797115202</v>
      </c>
      <c r="AV12" s="253"/>
      <c r="AW12" s="254">
        <f t="shared" si="1"/>
        <v>241371.108</v>
      </c>
      <c r="AX12" s="242">
        <f t="shared" si="2"/>
        <v>222041.951672</v>
      </c>
      <c r="AY12" s="242">
        <f t="shared" si="3"/>
        <v>202577.40202884798</v>
      </c>
      <c r="AZ12" s="255">
        <v>402611</v>
      </c>
      <c r="BA12" s="256">
        <v>388764</v>
      </c>
      <c r="BB12" s="257">
        <v>374968</v>
      </c>
      <c r="BC12" s="242"/>
      <c r="BD12" s="242">
        <v>402611</v>
      </c>
      <c r="BE12" s="242"/>
      <c r="BF12" s="242"/>
      <c r="BG12" s="242">
        <v>0</v>
      </c>
      <c r="BH12" s="242">
        <v>388764</v>
      </c>
      <c r="BI12" s="242">
        <v>0</v>
      </c>
      <c r="BJ12" s="242">
        <v>0</v>
      </c>
      <c r="BK12" s="242">
        <v>0</v>
      </c>
      <c r="BL12" s="242">
        <v>374968</v>
      </c>
      <c r="BM12" s="242">
        <v>0</v>
      </c>
      <c r="BN12" s="242">
        <v>0</v>
      </c>
      <c r="BO12" s="242" t="s">
        <v>97</v>
      </c>
      <c r="BP12" s="242">
        <f t="shared" si="4"/>
        <v>665990.461700848</v>
      </c>
    </row>
    <row r="13" spans="1:68" s="243" customFormat="1" ht="104.25" customHeight="1">
      <c r="A13" s="227" t="s">
        <v>22</v>
      </c>
      <c r="B13" s="228">
        <v>6</v>
      </c>
      <c r="C13" s="229">
        <v>199608000</v>
      </c>
      <c r="D13" s="230" t="s">
        <v>32</v>
      </c>
      <c r="E13" s="231" t="s">
        <v>120</v>
      </c>
      <c r="F13" s="231" t="s">
        <v>5</v>
      </c>
      <c r="G13" s="231" t="s">
        <v>52</v>
      </c>
      <c r="H13" s="228" t="s">
        <v>135</v>
      </c>
      <c r="I13" s="232">
        <v>0</v>
      </c>
      <c r="J13" s="232">
        <v>0</v>
      </c>
      <c r="K13" s="232">
        <v>184037</v>
      </c>
      <c r="L13" s="232">
        <v>0</v>
      </c>
      <c r="M13" s="232">
        <v>184037</v>
      </c>
      <c r="N13" s="232">
        <v>439803</v>
      </c>
      <c r="O13" s="232">
        <v>1279903</v>
      </c>
      <c r="P13" s="233"/>
      <c r="Q13" s="233"/>
      <c r="R13" s="233">
        <v>380470</v>
      </c>
      <c r="S13" s="233">
        <v>59333</v>
      </c>
      <c r="T13" s="233"/>
      <c r="U13" s="233">
        <f t="shared" si="5"/>
        <v>439803</v>
      </c>
      <c r="V13" s="233">
        <f t="shared" si="6"/>
        <v>414100</v>
      </c>
      <c r="W13" s="233">
        <f t="shared" si="7"/>
        <v>426000</v>
      </c>
      <c r="X13" s="233">
        <f t="shared" si="0"/>
        <v>1279903</v>
      </c>
      <c r="Y13" s="233">
        <f t="shared" si="8"/>
        <v>0</v>
      </c>
      <c r="Z13" s="233">
        <f t="shared" si="9"/>
        <v>0</v>
      </c>
      <c r="AA13" s="233">
        <f t="shared" si="10"/>
        <v>208402.36183018304</v>
      </c>
      <c r="AB13" s="233">
        <f t="shared" si="11"/>
        <v>32499.638169816943</v>
      </c>
      <c r="AC13" s="234">
        <v>240902</v>
      </c>
      <c r="AD13" s="233"/>
      <c r="AE13" s="233"/>
      <c r="AF13" s="233">
        <v>354100</v>
      </c>
      <c r="AG13" s="233">
        <v>60000</v>
      </c>
      <c r="AH13" s="233">
        <f t="shared" si="13"/>
        <v>0</v>
      </c>
      <c r="AI13" s="233">
        <f t="shared" si="14"/>
        <v>0</v>
      </c>
      <c r="AJ13" s="233">
        <f t="shared" si="15"/>
        <v>213000.9991277469</v>
      </c>
      <c r="AK13" s="233">
        <f t="shared" si="16"/>
        <v>36091.668872253074</v>
      </c>
      <c r="AL13" s="235">
        <f t="shared" si="17"/>
        <v>249092.668</v>
      </c>
      <c r="AM13" s="233"/>
      <c r="AN13" s="233"/>
      <c r="AO13" s="233">
        <v>361000</v>
      </c>
      <c r="AP13" s="233">
        <v>65000</v>
      </c>
      <c r="AQ13" s="233">
        <f t="shared" si="18"/>
        <v>0</v>
      </c>
      <c r="AR13" s="233">
        <f t="shared" si="19"/>
        <v>0</v>
      </c>
      <c r="AS13" s="233">
        <f t="shared" si="20"/>
        <v>218262.48017613147</v>
      </c>
      <c r="AT13" s="233">
        <f t="shared" si="21"/>
        <v>39299.33853586855</v>
      </c>
      <c r="AU13" s="236">
        <f t="shared" si="22"/>
        <v>257561.818712</v>
      </c>
      <c r="AV13" s="237"/>
      <c r="AW13" s="238">
        <f t="shared" si="1"/>
        <v>198901</v>
      </c>
      <c r="AX13" s="232">
        <f t="shared" si="2"/>
        <v>165007.332</v>
      </c>
      <c r="AY13" s="232">
        <f t="shared" si="3"/>
        <v>168438.181288</v>
      </c>
      <c r="AZ13" s="239">
        <v>439803</v>
      </c>
      <c r="BA13" s="240">
        <v>414100</v>
      </c>
      <c r="BB13" s="241">
        <v>426000</v>
      </c>
      <c r="BC13" s="242"/>
      <c r="BD13" s="242"/>
      <c r="BE13" s="242">
        <v>380470</v>
      </c>
      <c r="BF13" s="242">
        <v>59333</v>
      </c>
      <c r="BG13" s="242">
        <v>0</v>
      </c>
      <c r="BH13" s="242">
        <v>0</v>
      </c>
      <c r="BI13" s="242">
        <v>354100</v>
      </c>
      <c r="BJ13" s="242">
        <v>60000</v>
      </c>
      <c r="BK13" s="242">
        <v>0</v>
      </c>
      <c r="BL13" s="242">
        <v>0</v>
      </c>
      <c r="BM13" s="242">
        <v>361000</v>
      </c>
      <c r="BN13" s="242">
        <v>65000</v>
      </c>
      <c r="BO13" s="242" t="s">
        <v>98</v>
      </c>
      <c r="BP13" s="242">
        <f t="shared" si="4"/>
        <v>532346.513288</v>
      </c>
    </row>
    <row r="14" spans="1:68" s="243" customFormat="1" ht="122.25" customHeight="1">
      <c r="A14" s="244" t="s">
        <v>22</v>
      </c>
      <c r="B14" s="245">
        <v>6</v>
      </c>
      <c r="C14" s="246">
        <v>200002100</v>
      </c>
      <c r="D14" s="247" t="s">
        <v>39</v>
      </c>
      <c r="E14" s="248" t="s">
        <v>122</v>
      </c>
      <c r="F14" s="248" t="s">
        <v>5</v>
      </c>
      <c r="G14" s="248" t="s">
        <v>52</v>
      </c>
      <c r="H14" s="245" t="s">
        <v>135</v>
      </c>
      <c r="I14" s="242">
        <v>102100</v>
      </c>
      <c r="J14" s="242">
        <v>152600</v>
      </c>
      <c r="K14" s="242">
        <v>23600</v>
      </c>
      <c r="L14" s="242">
        <v>7400</v>
      </c>
      <c r="M14" s="242">
        <v>141063</v>
      </c>
      <c r="N14" s="242">
        <v>193185</v>
      </c>
      <c r="O14" s="242">
        <v>658685</v>
      </c>
      <c r="P14" s="249">
        <v>75998</v>
      </c>
      <c r="Q14" s="249">
        <v>103002</v>
      </c>
      <c r="R14" s="249">
        <v>7702</v>
      </c>
      <c r="S14" s="249">
        <v>6483</v>
      </c>
      <c r="T14" s="249"/>
      <c r="U14" s="249">
        <f>SUM(P14:S14)-T14</f>
        <v>193185</v>
      </c>
      <c r="V14" s="249">
        <f>SUM(AD14:AG14)</f>
        <v>374500</v>
      </c>
      <c r="W14" s="249">
        <f>SUM(AM14:AP14)</f>
        <v>91000</v>
      </c>
      <c r="X14" s="249">
        <f>SUM(U14:W14)</f>
        <v>658685</v>
      </c>
      <c r="Y14" s="249">
        <f>IF($U14=0,0,P14/$U14*$AC14)</f>
        <v>57380.24729516267</v>
      </c>
      <c r="Z14" s="249">
        <f>IF($U14=0,0,Q14/$U14*$AC14)</f>
        <v>77768.8917063126</v>
      </c>
      <c r="AA14" s="249">
        <f>IF($U14=0,0,R14/$U14*$AC14)</f>
        <v>5815.188092678002</v>
      </c>
      <c r="AB14" s="249">
        <f>IF($U14=0,0,S14/$U14*$AC14)</f>
        <v>4894.814905846726</v>
      </c>
      <c r="AC14" s="260">
        <f>IF(M14=0,U14,MIN(M14*1.034,U14))</f>
        <v>145859.142</v>
      </c>
      <c r="AD14" s="249">
        <v>32500</v>
      </c>
      <c r="AE14" s="249">
        <v>327000</v>
      </c>
      <c r="AF14" s="249">
        <v>10000</v>
      </c>
      <c r="AG14" s="249">
        <v>5000</v>
      </c>
      <c r="AH14" s="249">
        <f>IF($V14=0,0,AD14/$V14*$AL14)</f>
        <v>13088.375078531375</v>
      </c>
      <c r="AI14" s="249">
        <f>IF($V14=0,0,AE14/$V14*$AL14)</f>
        <v>131689.18925168493</v>
      </c>
      <c r="AJ14" s="249">
        <f>IF($V14=0,0,AF14/$V14*$AL14)</f>
        <v>4027.192331855808</v>
      </c>
      <c r="AK14" s="249">
        <f>IF($V14=0,0,AG14/$V14*$AL14)</f>
        <v>2013.596165927904</v>
      </c>
      <c r="AL14" s="250">
        <f>IF(AC14=0,V14,MIN(AC14*1.034,V14))</f>
        <v>150818.352828</v>
      </c>
      <c r="AM14" s="249">
        <v>32500</v>
      </c>
      <c r="AN14" s="249">
        <v>44500</v>
      </c>
      <c r="AO14" s="249">
        <v>9000</v>
      </c>
      <c r="AP14" s="249">
        <v>5000</v>
      </c>
      <c r="AQ14" s="249">
        <f>IF($W14=0,0,AM14/$W14*$AU14)</f>
        <v>32500</v>
      </c>
      <c r="AR14" s="249">
        <f>IF($W14=0,0,AN14/$W14*$AU14)</f>
        <v>44500</v>
      </c>
      <c r="AS14" s="249">
        <f>IF($W14=0,0,AO14/$W14*$AU14)</f>
        <v>9000</v>
      </c>
      <c r="AT14" s="249">
        <f>IF($W14=0,0,AP14/$W14*$AU14)</f>
        <v>5000</v>
      </c>
      <c r="AU14" s="261">
        <f>IF(AL14=0,W14,MIN(AL14*1.034,W14))</f>
        <v>91000</v>
      </c>
      <c r="AV14" s="253"/>
      <c r="AW14" s="254">
        <f>AZ14-AC14</f>
        <v>47325.85800000001</v>
      </c>
      <c r="AX14" s="242">
        <f>BA14-AL14</f>
        <v>223681.647172</v>
      </c>
      <c r="AY14" s="242">
        <f>BB14-AU14</f>
        <v>0</v>
      </c>
      <c r="AZ14" s="255">
        <v>193185</v>
      </c>
      <c r="BA14" s="256">
        <v>374500</v>
      </c>
      <c r="BB14" s="257">
        <v>91000</v>
      </c>
      <c r="BC14" s="242">
        <v>75998</v>
      </c>
      <c r="BD14" s="242">
        <v>103002</v>
      </c>
      <c r="BE14" s="242">
        <v>7702</v>
      </c>
      <c r="BF14" s="242">
        <v>6483</v>
      </c>
      <c r="BG14" s="242">
        <v>32500</v>
      </c>
      <c r="BH14" s="242">
        <v>327000</v>
      </c>
      <c r="BI14" s="242">
        <v>10000</v>
      </c>
      <c r="BJ14" s="242">
        <v>5000</v>
      </c>
      <c r="BK14" s="242">
        <v>32500</v>
      </c>
      <c r="BL14" s="242">
        <v>44500</v>
      </c>
      <c r="BM14" s="242">
        <v>9000</v>
      </c>
      <c r="BN14" s="242">
        <v>5000</v>
      </c>
      <c r="BO14" s="242" t="s">
        <v>102</v>
      </c>
      <c r="BP14" s="242">
        <f>SUM(AW14:AY14)</f>
        <v>271007.50517200003</v>
      </c>
    </row>
    <row r="15" spans="1:68" s="243" customFormat="1" ht="114.75" customHeight="1">
      <c r="A15" s="227" t="s">
        <v>22</v>
      </c>
      <c r="B15" s="228">
        <v>6</v>
      </c>
      <c r="C15" s="229">
        <v>27023</v>
      </c>
      <c r="D15" s="230" t="s">
        <v>25</v>
      </c>
      <c r="E15" s="231" t="s">
        <v>120</v>
      </c>
      <c r="F15" s="231" t="s">
        <v>5</v>
      </c>
      <c r="G15" s="231" t="s">
        <v>54</v>
      </c>
      <c r="H15" s="228" t="s">
        <v>135</v>
      </c>
      <c r="I15" s="232" t="s">
        <v>49</v>
      </c>
      <c r="J15" s="232" t="s">
        <v>49</v>
      </c>
      <c r="K15" s="232" t="s">
        <v>49</v>
      </c>
      <c r="L15" s="232" t="s">
        <v>49</v>
      </c>
      <c r="M15" s="232">
        <v>0</v>
      </c>
      <c r="N15" s="232">
        <v>3373974</v>
      </c>
      <c r="O15" s="232">
        <v>10151474</v>
      </c>
      <c r="P15" s="233">
        <v>125747</v>
      </c>
      <c r="Q15" s="233">
        <v>2914116</v>
      </c>
      <c r="R15" s="233">
        <v>273621</v>
      </c>
      <c r="S15" s="233">
        <v>60490</v>
      </c>
      <c r="T15" s="233"/>
      <c r="U15" s="233">
        <v>725000</v>
      </c>
      <c r="V15" s="233">
        <v>1400000</v>
      </c>
      <c r="W15" s="233">
        <v>350000</v>
      </c>
      <c r="X15" s="233">
        <f>SUM(U15:W15)</f>
        <v>2475000</v>
      </c>
      <c r="Y15" s="235"/>
      <c r="Z15" s="235"/>
      <c r="AA15" s="235"/>
      <c r="AB15" s="235"/>
      <c r="AC15" s="258"/>
      <c r="AD15" s="233"/>
      <c r="AE15" s="233"/>
      <c r="AF15" s="233"/>
      <c r="AG15" s="233"/>
      <c r="AH15" s="235"/>
      <c r="AI15" s="235"/>
      <c r="AJ15" s="235"/>
      <c r="AK15" s="235"/>
      <c r="AL15" s="233"/>
      <c r="AM15" s="233"/>
      <c r="AN15" s="233"/>
      <c r="AO15" s="233"/>
      <c r="AP15" s="233"/>
      <c r="AQ15" s="235"/>
      <c r="AR15" s="235"/>
      <c r="AS15" s="235"/>
      <c r="AT15" s="235"/>
      <c r="AU15" s="259"/>
      <c r="AV15" s="237"/>
      <c r="AW15" s="238">
        <f>AZ15-AC15</f>
        <v>725000</v>
      </c>
      <c r="AX15" s="232">
        <f>BA15-AL15</f>
        <v>1400000</v>
      </c>
      <c r="AY15" s="232">
        <f>BB15-AU15</f>
        <v>350000</v>
      </c>
      <c r="AZ15" s="239">
        <v>725000</v>
      </c>
      <c r="BA15" s="240">
        <v>1400000</v>
      </c>
      <c r="BB15" s="241">
        <v>350000</v>
      </c>
      <c r="BC15" s="242">
        <v>29000</v>
      </c>
      <c r="BD15" s="242">
        <v>623000</v>
      </c>
      <c r="BE15" s="242">
        <v>58000</v>
      </c>
      <c r="BF15" s="242">
        <v>15000</v>
      </c>
      <c r="BG15" s="242">
        <v>56000</v>
      </c>
      <c r="BH15" s="242">
        <v>1204000</v>
      </c>
      <c r="BI15" s="242">
        <v>112000</v>
      </c>
      <c r="BJ15" s="242">
        <v>28000</v>
      </c>
      <c r="BK15" s="242">
        <f>BB15*0.04</f>
        <v>14000</v>
      </c>
      <c r="BL15" s="242">
        <f>BB15*0.86</f>
        <v>301000</v>
      </c>
      <c r="BM15" s="242">
        <f>BB15*0.08</f>
        <v>28000</v>
      </c>
      <c r="BN15" s="242">
        <f>BB15*0.02</f>
        <v>7000</v>
      </c>
      <c r="BO15" s="242" t="s">
        <v>93</v>
      </c>
      <c r="BP15" s="242">
        <f>SUM(AW15:AY15)</f>
        <v>2475000</v>
      </c>
    </row>
    <row r="16" spans="1:68" s="243" customFormat="1" ht="102.75" customHeight="1">
      <c r="A16" s="244" t="s">
        <v>22</v>
      </c>
      <c r="B16" s="245">
        <v>7</v>
      </c>
      <c r="C16" s="246">
        <v>199608300</v>
      </c>
      <c r="D16" s="247" t="s">
        <v>33</v>
      </c>
      <c r="E16" s="248" t="s">
        <v>123</v>
      </c>
      <c r="F16" s="248" t="s">
        <v>5</v>
      </c>
      <c r="G16" s="248" t="s">
        <v>51</v>
      </c>
      <c r="H16" s="245" t="s">
        <v>136</v>
      </c>
      <c r="I16" s="242">
        <v>48772</v>
      </c>
      <c r="J16" s="242">
        <v>0</v>
      </c>
      <c r="K16" s="242">
        <v>58703</v>
      </c>
      <c r="L16" s="242">
        <v>22525</v>
      </c>
      <c r="M16" s="242">
        <v>130000</v>
      </c>
      <c r="N16" s="242">
        <v>200000</v>
      </c>
      <c r="O16" s="242">
        <v>585000</v>
      </c>
      <c r="P16" s="249">
        <v>50000</v>
      </c>
      <c r="Q16" s="249">
        <v>60000</v>
      </c>
      <c r="R16" s="249">
        <v>60000</v>
      </c>
      <c r="S16" s="249">
        <v>30000</v>
      </c>
      <c r="T16" s="249"/>
      <c r="U16" s="249">
        <f t="shared" si="5"/>
        <v>200000</v>
      </c>
      <c r="V16" s="249">
        <f t="shared" si="6"/>
        <v>195000</v>
      </c>
      <c r="W16" s="249">
        <f t="shared" si="7"/>
        <v>190000</v>
      </c>
      <c r="X16" s="249">
        <f t="shared" si="0"/>
        <v>585000</v>
      </c>
      <c r="Y16" s="249">
        <f t="shared" si="8"/>
        <v>33605</v>
      </c>
      <c r="Z16" s="249">
        <f t="shared" si="9"/>
        <v>40326</v>
      </c>
      <c r="AA16" s="249">
        <f t="shared" si="10"/>
        <v>40326</v>
      </c>
      <c r="AB16" s="249">
        <f t="shared" si="11"/>
        <v>20163</v>
      </c>
      <c r="AC16" s="260">
        <f t="shared" si="12"/>
        <v>134420</v>
      </c>
      <c r="AD16" s="249">
        <v>50000</v>
      </c>
      <c r="AE16" s="249">
        <v>60000</v>
      </c>
      <c r="AF16" s="249">
        <v>60000</v>
      </c>
      <c r="AG16" s="249">
        <v>25000</v>
      </c>
      <c r="AH16" s="249">
        <f t="shared" si="13"/>
        <v>35638.53333333333</v>
      </c>
      <c r="AI16" s="249">
        <f t="shared" si="14"/>
        <v>42766.240000000005</v>
      </c>
      <c r="AJ16" s="249">
        <f t="shared" si="15"/>
        <v>42766.240000000005</v>
      </c>
      <c r="AK16" s="249">
        <f t="shared" si="16"/>
        <v>17819.266666666666</v>
      </c>
      <c r="AL16" s="250">
        <f t="shared" si="17"/>
        <v>138990.28</v>
      </c>
      <c r="AM16" s="249">
        <v>55000</v>
      </c>
      <c r="AN16" s="249">
        <v>50000</v>
      </c>
      <c r="AO16" s="249">
        <v>60000</v>
      </c>
      <c r="AP16" s="249">
        <v>25000</v>
      </c>
      <c r="AQ16" s="249">
        <f t="shared" si="18"/>
        <v>41601.98538736842</v>
      </c>
      <c r="AR16" s="249">
        <f t="shared" si="19"/>
        <v>37819.98671578947</v>
      </c>
      <c r="AS16" s="249">
        <f t="shared" si="20"/>
        <v>45383.98405894736</v>
      </c>
      <c r="AT16" s="249">
        <f t="shared" si="21"/>
        <v>18909.993357894735</v>
      </c>
      <c r="AU16" s="261">
        <f t="shared" si="22"/>
        <v>143715.94952</v>
      </c>
      <c r="AV16" s="253"/>
      <c r="AW16" s="254">
        <f t="shared" si="1"/>
        <v>65580</v>
      </c>
      <c r="AX16" s="242">
        <f t="shared" si="2"/>
        <v>56009.72</v>
      </c>
      <c r="AY16" s="242">
        <f t="shared" si="3"/>
        <v>46284.050480000005</v>
      </c>
      <c r="AZ16" s="255">
        <v>200000</v>
      </c>
      <c r="BA16" s="256">
        <v>195000</v>
      </c>
      <c r="BB16" s="257">
        <v>190000</v>
      </c>
      <c r="BC16" s="242">
        <v>50000</v>
      </c>
      <c r="BD16" s="242">
        <v>60000</v>
      </c>
      <c r="BE16" s="242">
        <v>60000</v>
      </c>
      <c r="BF16" s="242">
        <v>30000</v>
      </c>
      <c r="BG16" s="242">
        <v>50000</v>
      </c>
      <c r="BH16" s="242">
        <v>60000</v>
      </c>
      <c r="BI16" s="242">
        <v>60000</v>
      </c>
      <c r="BJ16" s="242">
        <v>25000</v>
      </c>
      <c r="BK16" s="242">
        <v>55000</v>
      </c>
      <c r="BL16" s="242">
        <v>50000</v>
      </c>
      <c r="BM16" s="242">
        <v>60000</v>
      </c>
      <c r="BN16" s="242">
        <v>25000</v>
      </c>
      <c r="BO16" s="242" t="s">
        <v>99</v>
      </c>
      <c r="BP16" s="242">
        <f t="shared" si="4"/>
        <v>167873.77048</v>
      </c>
    </row>
    <row r="17" spans="1:68" s="243" customFormat="1" ht="121.5" customHeight="1">
      <c r="A17" s="227" t="s">
        <v>22</v>
      </c>
      <c r="B17" s="228">
        <v>8</v>
      </c>
      <c r="C17" s="229">
        <v>199800702</v>
      </c>
      <c r="D17" s="230" t="s">
        <v>34</v>
      </c>
      <c r="E17" s="231" t="s">
        <v>120</v>
      </c>
      <c r="F17" s="231" t="s">
        <v>5</v>
      </c>
      <c r="G17" s="231" t="s">
        <v>51</v>
      </c>
      <c r="H17" s="228" t="s">
        <v>137</v>
      </c>
      <c r="I17" s="232">
        <v>0</v>
      </c>
      <c r="J17" s="232">
        <v>0</v>
      </c>
      <c r="K17" s="232">
        <v>329289</v>
      </c>
      <c r="L17" s="232">
        <v>150000</v>
      </c>
      <c r="M17" s="232">
        <v>479289</v>
      </c>
      <c r="N17" s="232">
        <v>609302</v>
      </c>
      <c r="O17" s="232">
        <v>1902671</v>
      </c>
      <c r="P17" s="233"/>
      <c r="Q17" s="233"/>
      <c r="R17" s="233">
        <v>340820</v>
      </c>
      <c r="S17" s="233">
        <v>268482</v>
      </c>
      <c r="T17" s="233"/>
      <c r="U17" s="233">
        <f t="shared" si="5"/>
        <v>609302</v>
      </c>
      <c r="V17" s="233">
        <f t="shared" si="6"/>
        <v>637536</v>
      </c>
      <c r="W17" s="233">
        <f t="shared" si="7"/>
        <v>655833</v>
      </c>
      <c r="X17" s="233">
        <f t="shared" si="0"/>
        <v>1902671</v>
      </c>
      <c r="Y17" s="233">
        <f t="shared" si="8"/>
        <v>0</v>
      </c>
      <c r="Z17" s="233">
        <f t="shared" si="9"/>
        <v>0</v>
      </c>
      <c r="AA17" s="233">
        <f t="shared" si="10"/>
        <v>277211.00603201694</v>
      </c>
      <c r="AB17" s="233">
        <f t="shared" si="11"/>
        <v>218373.81996798303</v>
      </c>
      <c r="AC17" s="234">
        <f t="shared" si="12"/>
        <v>495584.826</v>
      </c>
      <c r="AD17" s="233"/>
      <c r="AE17" s="233"/>
      <c r="AF17" s="233">
        <v>361000</v>
      </c>
      <c r="AG17" s="233">
        <v>276536</v>
      </c>
      <c r="AH17" s="233">
        <f t="shared" si="13"/>
        <v>0</v>
      </c>
      <c r="AI17" s="233">
        <f t="shared" si="14"/>
        <v>0</v>
      </c>
      <c r="AJ17" s="233">
        <f t="shared" si="15"/>
        <v>290162.32862195076</v>
      </c>
      <c r="AK17" s="233">
        <f t="shared" si="16"/>
        <v>222272.38146204923</v>
      </c>
      <c r="AL17" s="235">
        <f t="shared" si="17"/>
        <v>512434.710084</v>
      </c>
      <c r="AM17" s="233"/>
      <c r="AN17" s="233"/>
      <c r="AO17" s="233">
        <v>371000</v>
      </c>
      <c r="AP17" s="233">
        <v>284833</v>
      </c>
      <c r="AQ17" s="233">
        <f t="shared" si="18"/>
        <v>0</v>
      </c>
      <c r="AR17" s="233">
        <f t="shared" si="19"/>
        <v>0</v>
      </c>
      <c r="AS17" s="233">
        <f t="shared" si="20"/>
        <v>299736.56231718074</v>
      </c>
      <c r="AT17" s="233">
        <f t="shared" si="21"/>
        <v>230120.92790967532</v>
      </c>
      <c r="AU17" s="236">
        <f t="shared" si="22"/>
        <v>529857.4902268561</v>
      </c>
      <c r="AV17" s="237"/>
      <c r="AW17" s="238">
        <f t="shared" si="1"/>
        <v>50108.174</v>
      </c>
      <c r="AX17" s="232">
        <f t="shared" si="2"/>
        <v>50737.46391599998</v>
      </c>
      <c r="AY17" s="232">
        <f t="shared" si="3"/>
        <v>51357.31368914398</v>
      </c>
      <c r="AZ17" s="239">
        <v>545693</v>
      </c>
      <c r="BA17" s="240">
        <v>563172.174</v>
      </c>
      <c r="BB17" s="241">
        <v>581214.8039160001</v>
      </c>
      <c r="BC17" s="242"/>
      <c r="BD17" s="242"/>
      <c r="BE17" s="242">
        <v>277211</v>
      </c>
      <c r="BF17" s="242">
        <v>268482</v>
      </c>
      <c r="BG17" s="242"/>
      <c r="BH17" s="242"/>
      <c r="BI17" s="242">
        <v>286636.174</v>
      </c>
      <c r="BJ17" s="242">
        <v>276536</v>
      </c>
      <c r="BK17" s="242"/>
      <c r="BL17" s="242"/>
      <c r="BM17" s="242">
        <v>296381.803916</v>
      </c>
      <c r="BN17" s="242">
        <v>284833</v>
      </c>
      <c r="BO17" s="242" t="s">
        <v>100</v>
      </c>
      <c r="BP17" s="242">
        <f t="shared" si="4"/>
        <v>152202.95160514396</v>
      </c>
    </row>
    <row r="18" spans="1:68" s="243" customFormat="1" ht="150" customHeight="1">
      <c r="A18" s="244" t="s">
        <v>22</v>
      </c>
      <c r="B18" s="245" t="s">
        <v>110</v>
      </c>
      <c r="C18" s="246">
        <v>199800703</v>
      </c>
      <c r="D18" s="247" t="s">
        <v>35</v>
      </c>
      <c r="E18" s="248" t="s">
        <v>123</v>
      </c>
      <c r="F18" s="248" t="s">
        <v>5</v>
      </c>
      <c r="G18" s="248" t="s">
        <v>51</v>
      </c>
      <c r="H18" s="245" t="s">
        <v>110</v>
      </c>
      <c r="I18" s="242">
        <v>0</v>
      </c>
      <c r="J18" s="242">
        <v>0</v>
      </c>
      <c r="K18" s="242">
        <v>401921</v>
      </c>
      <c r="L18" s="242">
        <v>217210</v>
      </c>
      <c r="M18" s="242">
        <v>619131</v>
      </c>
      <c r="N18" s="242">
        <v>763398</v>
      </c>
      <c r="O18" s="242">
        <v>2454249</v>
      </c>
      <c r="P18" s="249"/>
      <c r="Q18" s="249"/>
      <c r="R18" s="249">
        <v>506285</v>
      </c>
      <c r="S18" s="249">
        <v>257113</v>
      </c>
      <c r="T18" s="249">
        <v>80000</v>
      </c>
      <c r="U18" s="249">
        <f t="shared" si="5"/>
        <v>683398</v>
      </c>
      <c r="V18" s="249">
        <f t="shared" si="6"/>
        <v>816836</v>
      </c>
      <c r="W18" s="249">
        <f t="shared" si="7"/>
        <v>874015</v>
      </c>
      <c r="X18" s="249">
        <f t="shared" si="0"/>
        <v>2374249</v>
      </c>
      <c r="Y18" s="249">
        <f t="shared" si="8"/>
        <v>0</v>
      </c>
      <c r="Z18" s="249">
        <f t="shared" si="9"/>
        <v>0</v>
      </c>
      <c r="AA18" s="249">
        <f t="shared" si="10"/>
        <v>474268.6800932838</v>
      </c>
      <c r="AB18" s="249">
        <f t="shared" si="11"/>
        <v>240853.7545943974</v>
      </c>
      <c r="AC18" s="260">
        <f t="shared" si="12"/>
        <v>640181.454</v>
      </c>
      <c r="AD18" s="249"/>
      <c r="AE18" s="249"/>
      <c r="AF18" s="249">
        <v>541725</v>
      </c>
      <c r="AG18" s="249">
        <v>275111</v>
      </c>
      <c r="AH18" s="249">
        <f t="shared" si="13"/>
        <v>0</v>
      </c>
      <c r="AI18" s="249">
        <f t="shared" si="14"/>
        <v>0</v>
      </c>
      <c r="AJ18" s="249">
        <f t="shared" si="15"/>
        <v>439003.1491093281</v>
      </c>
      <c r="AK18" s="249">
        <f t="shared" si="16"/>
        <v>222944.47432667197</v>
      </c>
      <c r="AL18" s="250">
        <f t="shared" si="17"/>
        <v>661947.6234360001</v>
      </c>
      <c r="AM18" s="249"/>
      <c r="AN18" s="249"/>
      <c r="AO18" s="249">
        <v>579646</v>
      </c>
      <c r="AP18" s="249">
        <v>294369</v>
      </c>
      <c r="AQ18" s="249">
        <f t="shared" si="18"/>
        <v>0</v>
      </c>
      <c r="AR18" s="249">
        <f t="shared" si="19"/>
        <v>0</v>
      </c>
      <c r="AS18" s="249">
        <f t="shared" si="20"/>
        <v>453929.2026644233</v>
      </c>
      <c r="AT18" s="249">
        <f t="shared" si="21"/>
        <v>230524.6399684008</v>
      </c>
      <c r="AU18" s="261">
        <f t="shared" si="22"/>
        <v>684453.8426328241</v>
      </c>
      <c r="AV18" s="253"/>
      <c r="AW18" s="254">
        <f t="shared" si="1"/>
        <v>0</v>
      </c>
      <c r="AX18" s="242">
        <f t="shared" si="2"/>
        <v>0</v>
      </c>
      <c r="AY18" s="242">
        <f t="shared" si="3"/>
        <v>0</v>
      </c>
      <c r="AZ18" s="255">
        <v>640181.454</v>
      </c>
      <c r="BA18" s="256">
        <v>661947.6234360001</v>
      </c>
      <c r="BB18" s="257">
        <v>684453.8426328241</v>
      </c>
      <c r="BC18" s="242">
        <v>0</v>
      </c>
      <c r="BD18" s="242">
        <v>0</v>
      </c>
      <c r="BE18" s="242">
        <v>425675</v>
      </c>
      <c r="BF18" s="242">
        <v>214506</v>
      </c>
      <c r="BG18" s="242">
        <v>0</v>
      </c>
      <c r="BH18" s="242">
        <v>0</v>
      </c>
      <c r="BI18" s="242">
        <v>439003.1491093281</v>
      </c>
      <c r="BJ18" s="242">
        <v>222944.47432667197</v>
      </c>
      <c r="BK18" s="242">
        <v>0</v>
      </c>
      <c r="BL18" s="242">
        <v>0</v>
      </c>
      <c r="BM18" s="242">
        <v>453929.2026644233</v>
      </c>
      <c r="BN18" s="242">
        <v>230524.6399684008</v>
      </c>
      <c r="BO18" s="242"/>
      <c r="BP18" s="242">
        <f t="shared" si="4"/>
        <v>0</v>
      </c>
    </row>
    <row r="19" spans="1:68" s="243" customFormat="1" ht="125.25" customHeight="1">
      <c r="A19" s="227" t="s">
        <v>22</v>
      </c>
      <c r="B19" s="228" t="s">
        <v>110</v>
      </c>
      <c r="C19" s="229">
        <v>199800704</v>
      </c>
      <c r="D19" s="230" t="s">
        <v>36</v>
      </c>
      <c r="E19" s="231" t="s">
        <v>122</v>
      </c>
      <c r="F19" s="231" t="s">
        <v>5</v>
      </c>
      <c r="G19" s="231" t="s">
        <v>51</v>
      </c>
      <c r="H19" s="228" t="s">
        <v>137</v>
      </c>
      <c r="I19" s="232" t="s">
        <v>49</v>
      </c>
      <c r="J19" s="232" t="s">
        <v>49</v>
      </c>
      <c r="K19" s="232" t="s">
        <v>49</v>
      </c>
      <c r="L19" s="232" t="s">
        <v>49</v>
      </c>
      <c r="M19" s="232">
        <v>0</v>
      </c>
      <c r="N19" s="232">
        <v>206048</v>
      </c>
      <c r="O19" s="232">
        <v>633197</v>
      </c>
      <c r="P19" s="233"/>
      <c r="Q19" s="233"/>
      <c r="R19" s="233">
        <v>185075</v>
      </c>
      <c r="S19" s="233">
        <v>20973</v>
      </c>
      <c r="T19" s="233"/>
      <c r="U19" s="233">
        <f t="shared" si="5"/>
        <v>206048</v>
      </c>
      <c r="V19" s="233">
        <f t="shared" si="6"/>
        <v>209215</v>
      </c>
      <c r="W19" s="233">
        <f t="shared" si="7"/>
        <v>217934</v>
      </c>
      <c r="X19" s="233">
        <f t="shared" si="0"/>
        <v>633197</v>
      </c>
      <c r="Y19" s="233">
        <f t="shared" si="8"/>
        <v>0</v>
      </c>
      <c r="Z19" s="233">
        <f t="shared" si="9"/>
        <v>0</v>
      </c>
      <c r="AA19" s="233">
        <f t="shared" si="10"/>
        <v>185075</v>
      </c>
      <c r="AB19" s="233">
        <f t="shared" si="11"/>
        <v>20973</v>
      </c>
      <c r="AC19" s="234">
        <f t="shared" si="12"/>
        <v>206048</v>
      </c>
      <c r="AD19" s="233"/>
      <c r="AE19" s="233"/>
      <c r="AF19" s="233">
        <v>192786</v>
      </c>
      <c r="AG19" s="233">
        <v>16429</v>
      </c>
      <c r="AH19" s="233">
        <f t="shared" si="13"/>
        <v>0</v>
      </c>
      <c r="AI19" s="233">
        <f t="shared" si="14"/>
        <v>0</v>
      </c>
      <c r="AJ19" s="233">
        <f t="shared" si="15"/>
        <v>192786</v>
      </c>
      <c r="AK19" s="233">
        <f t="shared" si="16"/>
        <v>16429</v>
      </c>
      <c r="AL19" s="235">
        <f t="shared" si="17"/>
        <v>209215</v>
      </c>
      <c r="AM19" s="233"/>
      <c r="AN19" s="233"/>
      <c r="AO19" s="233">
        <v>200820</v>
      </c>
      <c r="AP19" s="233">
        <v>17114</v>
      </c>
      <c r="AQ19" s="233">
        <f t="shared" si="18"/>
        <v>0</v>
      </c>
      <c r="AR19" s="233">
        <f t="shared" si="19"/>
        <v>0</v>
      </c>
      <c r="AS19" s="233">
        <f t="shared" si="20"/>
        <v>199340.4022052548</v>
      </c>
      <c r="AT19" s="233">
        <f t="shared" si="21"/>
        <v>16987.9077947452</v>
      </c>
      <c r="AU19" s="236">
        <f t="shared" si="22"/>
        <v>216328.31</v>
      </c>
      <c r="AV19" s="237"/>
      <c r="AW19" s="238">
        <f t="shared" si="1"/>
        <v>0</v>
      </c>
      <c r="AX19" s="232">
        <f t="shared" si="2"/>
        <v>0</v>
      </c>
      <c r="AY19" s="232">
        <f t="shared" si="3"/>
        <v>0</v>
      </c>
      <c r="AZ19" s="239">
        <v>206048</v>
      </c>
      <c r="BA19" s="240">
        <v>209215</v>
      </c>
      <c r="BB19" s="241">
        <v>216328.31</v>
      </c>
      <c r="BC19" s="242">
        <v>0</v>
      </c>
      <c r="BD19" s="242">
        <v>0</v>
      </c>
      <c r="BE19" s="242">
        <v>185075</v>
      </c>
      <c r="BF19" s="242">
        <v>20973</v>
      </c>
      <c r="BG19" s="242">
        <v>0</v>
      </c>
      <c r="BH19" s="242">
        <v>0</v>
      </c>
      <c r="BI19" s="242">
        <v>192786</v>
      </c>
      <c r="BJ19" s="242">
        <v>16429</v>
      </c>
      <c r="BK19" s="242">
        <v>0</v>
      </c>
      <c r="BL19" s="242">
        <v>0</v>
      </c>
      <c r="BM19" s="242">
        <v>199340.4022052548</v>
      </c>
      <c r="BN19" s="242">
        <v>16987.9077947452</v>
      </c>
      <c r="BO19" s="242"/>
      <c r="BP19" s="242">
        <f t="shared" si="4"/>
        <v>0</v>
      </c>
    </row>
    <row r="20" spans="1:68" s="243" customFormat="1" ht="129" customHeight="1">
      <c r="A20" s="244" t="s">
        <v>22</v>
      </c>
      <c r="B20" s="245" t="s">
        <v>110</v>
      </c>
      <c r="C20" s="246">
        <v>199801001</v>
      </c>
      <c r="D20" s="247" t="s">
        <v>37</v>
      </c>
      <c r="E20" s="248" t="s">
        <v>122</v>
      </c>
      <c r="F20" s="248" t="s">
        <v>5</v>
      </c>
      <c r="G20" s="248" t="s">
        <v>51</v>
      </c>
      <c r="H20" s="245" t="s">
        <v>110</v>
      </c>
      <c r="I20" s="242">
        <v>0</v>
      </c>
      <c r="J20" s="242">
        <v>0</v>
      </c>
      <c r="K20" s="242">
        <v>400000</v>
      </c>
      <c r="L20" s="242">
        <v>254648</v>
      </c>
      <c r="M20" s="242">
        <v>654648</v>
      </c>
      <c r="N20" s="242">
        <v>739096</v>
      </c>
      <c r="O20" s="242">
        <v>2329994</v>
      </c>
      <c r="P20" s="249"/>
      <c r="Q20" s="249"/>
      <c r="R20" s="249">
        <v>347374</v>
      </c>
      <c r="S20" s="249">
        <v>391722</v>
      </c>
      <c r="T20" s="249"/>
      <c r="U20" s="249">
        <f t="shared" si="5"/>
        <v>739096</v>
      </c>
      <c r="V20" s="249">
        <f t="shared" si="6"/>
        <v>776047</v>
      </c>
      <c r="W20" s="249">
        <f t="shared" si="7"/>
        <v>814851</v>
      </c>
      <c r="X20" s="249">
        <f t="shared" si="0"/>
        <v>2329994</v>
      </c>
      <c r="Y20" s="249">
        <f t="shared" si="8"/>
        <v>0</v>
      </c>
      <c r="Z20" s="249">
        <f t="shared" si="9"/>
        <v>0</v>
      </c>
      <c r="AA20" s="249">
        <f t="shared" si="10"/>
        <v>318144.8092804832</v>
      </c>
      <c r="AB20" s="249">
        <f t="shared" si="11"/>
        <v>358761.22271951684</v>
      </c>
      <c r="AC20" s="260">
        <f t="shared" si="12"/>
        <v>676906.032</v>
      </c>
      <c r="AD20" s="249"/>
      <c r="AE20" s="249"/>
      <c r="AF20" s="249">
        <v>364742</v>
      </c>
      <c r="AG20" s="249">
        <v>411305</v>
      </c>
      <c r="AH20" s="249">
        <f t="shared" si="13"/>
        <v>0</v>
      </c>
      <c r="AI20" s="249">
        <f t="shared" si="14"/>
        <v>0</v>
      </c>
      <c r="AJ20" s="249">
        <f t="shared" si="15"/>
        <v>328962.71225989057</v>
      </c>
      <c r="AK20" s="249">
        <f t="shared" si="16"/>
        <v>370958.1248281094</v>
      </c>
      <c r="AL20" s="250">
        <f t="shared" si="17"/>
        <v>699920.837088</v>
      </c>
      <c r="AM20" s="249"/>
      <c r="AN20" s="249"/>
      <c r="AO20" s="249">
        <v>382980</v>
      </c>
      <c r="AP20" s="249">
        <v>431871</v>
      </c>
      <c r="AQ20" s="249">
        <f t="shared" si="18"/>
        <v>0</v>
      </c>
      <c r="AR20" s="249">
        <f t="shared" si="19"/>
        <v>0</v>
      </c>
      <c r="AS20" s="249">
        <f t="shared" si="20"/>
        <v>340147.55505282927</v>
      </c>
      <c r="AT20" s="249">
        <f t="shared" si="21"/>
        <v>383570.5904961628</v>
      </c>
      <c r="AU20" s="261">
        <f t="shared" si="22"/>
        <v>723718.1455489921</v>
      </c>
      <c r="AV20" s="253"/>
      <c r="AW20" s="254">
        <f t="shared" si="1"/>
        <v>0</v>
      </c>
      <c r="AX20" s="242">
        <f t="shared" si="2"/>
        <v>0</v>
      </c>
      <c r="AY20" s="242">
        <f t="shared" si="3"/>
        <v>0</v>
      </c>
      <c r="AZ20" s="255">
        <v>676906.032</v>
      </c>
      <c r="BA20" s="256">
        <v>699920.837088</v>
      </c>
      <c r="BB20" s="257">
        <v>723718.1455489921</v>
      </c>
      <c r="BC20" s="242">
        <v>0</v>
      </c>
      <c r="BD20" s="242">
        <v>0</v>
      </c>
      <c r="BE20" s="242">
        <v>318144.8092804832</v>
      </c>
      <c r="BF20" s="242">
        <v>358761.22271951684</v>
      </c>
      <c r="BG20" s="242">
        <v>0</v>
      </c>
      <c r="BH20" s="242">
        <v>0</v>
      </c>
      <c r="BI20" s="242">
        <v>328962.71225989057</v>
      </c>
      <c r="BJ20" s="242">
        <v>370958.1248281094</v>
      </c>
      <c r="BK20" s="242">
        <v>0</v>
      </c>
      <c r="BL20" s="242">
        <v>0</v>
      </c>
      <c r="BM20" s="242">
        <v>340147.55505282927</v>
      </c>
      <c r="BN20" s="242">
        <v>383570.5904961628</v>
      </c>
      <c r="BO20" s="242">
        <v>679213</v>
      </c>
      <c r="BP20" s="242">
        <f t="shared" si="4"/>
        <v>0</v>
      </c>
    </row>
    <row r="21" spans="1:68" s="243" customFormat="1" ht="114.75" customHeight="1">
      <c r="A21" s="227" t="s">
        <v>22</v>
      </c>
      <c r="B21" s="228">
        <v>9</v>
      </c>
      <c r="C21" s="229">
        <v>199801006</v>
      </c>
      <c r="D21" s="230" t="s">
        <v>38</v>
      </c>
      <c r="E21" s="231" t="s">
        <v>125</v>
      </c>
      <c r="F21" s="231" t="s">
        <v>5</v>
      </c>
      <c r="G21" s="231" t="s">
        <v>51</v>
      </c>
      <c r="H21" s="228" t="s">
        <v>138</v>
      </c>
      <c r="I21" s="232">
        <v>0</v>
      </c>
      <c r="J21" s="232">
        <v>0</v>
      </c>
      <c r="K21" s="232">
        <v>0</v>
      </c>
      <c r="L21" s="232">
        <v>145000</v>
      </c>
      <c r="M21" s="232">
        <v>145000</v>
      </c>
      <c r="N21" s="232">
        <v>170177</v>
      </c>
      <c r="O21" s="232">
        <v>526000</v>
      </c>
      <c r="P21" s="233"/>
      <c r="Q21" s="233"/>
      <c r="R21" s="233"/>
      <c r="S21" s="233">
        <v>170177</v>
      </c>
      <c r="T21" s="233"/>
      <c r="U21" s="233">
        <f t="shared" si="5"/>
        <v>170177</v>
      </c>
      <c r="V21" s="233">
        <f t="shared" si="6"/>
        <v>175282</v>
      </c>
      <c r="W21" s="233">
        <f t="shared" si="7"/>
        <v>180541</v>
      </c>
      <c r="X21" s="233">
        <f t="shared" si="0"/>
        <v>526000</v>
      </c>
      <c r="Y21" s="233">
        <f t="shared" si="8"/>
        <v>0</v>
      </c>
      <c r="Z21" s="233">
        <f t="shared" si="9"/>
        <v>0</v>
      </c>
      <c r="AA21" s="233">
        <f t="shared" si="10"/>
        <v>0</v>
      </c>
      <c r="AB21" s="233">
        <f t="shared" si="11"/>
        <v>149930</v>
      </c>
      <c r="AC21" s="234">
        <f t="shared" si="12"/>
        <v>149930</v>
      </c>
      <c r="AD21" s="233"/>
      <c r="AE21" s="233"/>
      <c r="AF21" s="233"/>
      <c r="AG21" s="233">
        <v>175282</v>
      </c>
      <c r="AH21" s="233">
        <f t="shared" si="13"/>
        <v>0</v>
      </c>
      <c r="AI21" s="233">
        <f t="shared" si="14"/>
        <v>0</v>
      </c>
      <c r="AJ21" s="233">
        <f t="shared" si="15"/>
        <v>0</v>
      </c>
      <c r="AK21" s="233">
        <f t="shared" si="16"/>
        <v>155027.62</v>
      </c>
      <c r="AL21" s="235">
        <f t="shared" si="17"/>
        <v>155027.62</v>
      </c>
      <c r="AM21" s="233"/>
      <c r="AN21" s="233"/>
      <c r="AO21" s="233"/>
      <c r="AP21" s="233">
        <v>180541</v>
      </c>
      <c r="AQ21" s="233">
        <f t="shared" si="18"/>
        <v>0</v>
      </c>
      <c r="AR21" s="233">
        <f t="shared" si="19"/>
        <v>0</v>
      </c>
      <c r="AS21" s="233">
        <f t="shared" si="20"/>
        <v>0</v>
      </c>
      <c r="AT21" s="233">
        <f t="shared" si="21"/>
        <v>160298.55908</v>
      </c>
      <c r="AU21" s="236">
        <f t="shared" si="22"/>
        <v>160298.55908</v>
      </c>
      <c r="AV21" s="237"/>
      <c r="AW21" s="238">
        <f t="shared" si="1"/>
        <v>14330</v>
      </c>
      <c r="AX21" s="232">
        <f t="shared" si="2"/>
        <v>14817.220000000001</v>
      </c>
      <c r="AY21" s="232">
        <f t="shared" si="3"/>
        <v>15321.005479999993</v>
      </c>
      <c r="AZ21" s="239">
        <v>164260</v>
      </c>
      <c r="BA21" s="240">
        <v>169844.84</v>
      </c>
      <c r="BB21" s="241">
        <v>175619.56456</v>
      </c>
      <c r="BC21" s="242">
        <v>0</v>
      </c>
      <c r="BD21" s="242">
        <v>0</v>
      </c>
      <c r="BE21" s="242">
        <v>0</v>
      </c>
      <c r="BF21" s="242">
        <v>164260</v>
      </c>
      <c r="BG21" s="242">
        <v>0</v>
      </c>
      <c r="BH21" s="242">
        <v>0</v>
      </c>
      <c r="BI21" s="242">
        <v>0</v>
      </c>
      <c r="BJ21" s="242">
        <v>169844.84</v>
      </c>
      <c r="BK21" s="242">
        <v>0</v>
      </c>
      <c r="BL21" s="242">
        <v>0</v>
      </c>
      <c r="BM21" s="242">
        <v>0</v>
      </c>
      <c r="BN21" s="242">
        <v>175619.56456</v>
      </c>
      <c r="BO21" s="242" t="s">
        <v>101</v>
      </c>
      <c r="BP21" s="242">
        <f t="shared" si="4"/>
        <v>44468.225479999994</v>
      </c>
    </row>
    <row r="22" spans="1:68" s="243" customFormat="1" ht="129" customHeight="1">
      <c r="A22" s="244" t="s">
        <v>22</v>
      </c>
      <c r="B22" s="245">
        <v>10</v>
      </c>
      <c r="C22" s="246">
        <v>27018</v>
      </c>
      <c r="D22" s="247" t="s">
        <v>23</v>
      </c>
      <c r="E22" s="248" t="s">
        <v>122</v>
      </c>
      <c r="F22" s="248" t="s">
        <v>5</v>
      </c>
      <c r="G22" s="248" t="s">
        <v>51</v>
      </c>
      <c r="H22" s="245" t="s">
        <v>139</v>
      </c>
      <c r="I22" s="242" t="s">
        <v>49</v>
      </c>
      <c r="J22" s="242" t="s">
        <v>49</v>
      </c>
      <c r="K22" s="242" t="s">
        <v>49</v>
      </c>
      <c r="L22" s="242" t="s">
        <v>49</v>
      </c>
      <c r="M22" s="242">
        <v>0</v>
      </c>
      <c r="N22" s="242">
        <v>153314</v>
      </c>
      <c r="O22" s="242">
        <v>153314</v>
      </c>
      <c r="P22" s="249"/>
      <c r="Q22" s="249">
        <v>153314</v>
      </c>
      <c r="R22" s="249"/>
      <c r="S22" s="249"/>
      <c r="T22" s="249"/>
      <c r="U22" s="249">
        <v>153314</v>
      </c>
      <c r="V22" s="249">
        <v>0</v>
      </c>
      <c r="W22" s="249">
        <v>0</v>
      </c>
      <c r="X22" s="249">
        <f t="shared" si="0"/>
        <v>153314</v>
      </c>
      <c r="Y22" s="250"/>
      <c r="Z22" s="250"/>
      <c r="AA22" s="250"/>
      <c r="AB22" s="250"/>
      <c r="AC22" s="251"/>
      <c r="AD22" s="249"/>
      <c r="AE22" s="249"/>
      <c r="AF22" s="249"/>
      <c r="AG22" s="249"/>
      <c r="AH22" s="250"/>
      <c r="AI22" s="250"/>
      <c r="AJ22" s="250"/>
      <c r="AK22" s="250"/>
      <c r="AL22" s="249"/>
      <c r="AM22" s="249"/>
      <c r="AN22" s="249"/>
      <c r="AO22" s="249"/>
      <c r="AP22" s="249"/>
      <c r="AQ22" s="250"/>
      <c r="AR22" s="250"/>
      <c r="AS22" s="250"/>
      <c r="AT22" s="250"/>
      <c r="AU22" s="252"/>
      <c r="AV22" s="253"/>
      <c r="AW22" s="254">
        <f t="shared" si="1"/>
        <v>153314</v>
      </c>
      <c r="AX22" s="242">
        <f t="shared" si="2"/>
        <v>0</v>
      </c>
      <c r="AY22" s="242">
        <f t="shared" si="3"/>
        <v>0</v>
      </c>
      <c r="AZ22" s="255">
        <v>153314</v>
      </c>
      <c r="BA22" s="256">
        <v>0</v>
      </c>
      <c r="BB22" s="257">
        <v>0</v>
      </c>
      <c r="BC22" s="242">
        <v>0</v>
      </c>
      <c r="BD22" s="242">
        <v>153314</v>
      </c>
      <c r="BE22" s="242">
        <v>0</v>
      </c>
      <c r="BF22" s="242">
        <v>0</v>
      </c>
      <c r="BG22" s="242">
        <v>0</v>
      </c>
      <c r="BH22" s="242">
        <v>0</v>
      </c>
      <c r="BI22" s="242">
        <v>0</v>
      </c>
      <c r="BJ22" s="242">
        <v>0</v>
      </c>
      <c r="BK22" s="242">
        <v>0</v>
      </c>
      <c r="BL22" s="242">
        <v>0</v>
      </c>
      <c r="BM22" s="242">
        <v>0</v>
      </c>
      <c r="BN22" s="242">
        <v>0</v>
      </c>
      <c r="BO22" s="242" t="s">
        <v>91</v>
      </c>
      <c r="BP22" s="242">
        <f t="shared" si="4"/>
        <v>153314</v>
      </c>
    </row>
    <row r="23" spans="1:68" s="243" customFormat="1" ht="111" customHeight="1">
      <c r="A23" s="227" t="s">
        <v>22</v>
      </c>
      <c r="B23" s="228">
        <v>11</v>
      </c>
      <c r="C23" s="229">
        <v>27022</v>
      </c>
      <c r="D23" s="230" t="s">
        <v>24</v>
      </c>
      <c r="E23" s="231" t="s">
        <v>119</v>
      </c>
      <c r="F23" s="231" t="s">
        <v>5</v>
      </c>
      <c r="G23" s="231" t="s">
        <v>51</v>
      </c>
      <c r="H23" s="228" t="s">
        <v>140</v>
      </c>
      <c r="I23" s="232" t="s">
        <v>49</v>
      </c>
      <c r="J23" s="232" t="s">
        <v>49</v>
      </c>
      <c r="K23" s="232" t="s">
        <v>49</v>
      </c>
      <c r="L23" s="232" t="s">
        <v>49</v>
      </c>
      <c r="M23" s="232">
        <v>0</v>
      </c>
      <c r="N23" s="232">
        <v>170603</v>
      </c>
      <c r="O23" s="232">
        <v>548619</v>
      </c>
      <c r="P23" s="233">
        <v>170603</v>
      </c>
      <c r="Q23" s="233"/>
      <c r="R23" s="233"/>
      <c r="S23" s="233"/>
      <c r="T23" s="233"/>
      <c r="U23" s="233">
        <v>170603</v>
      </c>
      <c r="V23" s="233">
        <v>184398</v>
      </c>
      <c r="W23" s="233">
        <v>193618</v>
      </c>
      <c r="X23" s="233">
        <f t="shared" si="0"/>
        <v>548619</v>
      </c>
      <c r="Y23" s="235"/>
      <c r="Z23" s="235"/>
      <c r="AA23" s="235"/>
      <c r="AB23" s="235"/>
      <c r="AC23" s="258"/>
      <c r="AD23" s="233"/>
      <c r="AE23" s="233"/>
      <c r="AF23" s="233"/>
      <c r="AG23" s="233"/>
      <c r="AH23" s="235"/>
      <c r="AI23" s="235"/>
      <c r="AJ23" s="235"/>
      <c r="AK23" s="235"/>
      <c r="AL23" s="233"/>
      <c r="AM23" s="233"/>
      <c r="AN23" s="233"/>
      <c r="AO23" s="233"/>
      <c r="AP23" s="233"/>
      <c r="AQ23" s="235"/>
      <c r="AR23" s="235"/>
      <c r="AS23" s="235"/>
      <c r="AT23" s="235"/>
      <c r="AU23" s="259"/>
      <c r="AV23" s="237"/>
      <c r="AW23" s="238">
        <f t="shared" si="1"/>
        <v>170603</v>
      </c>
      <c r="AX23" s="232">
        <f t="shared" si="2"/>
        <v>176403.502</v>
      </c>
      <c r="AY23" s="232">
        <f t="shared" si="3"/>
        <v>182401.221068</v>
      </c>
      <c r="AZ23" s="239">
        <v>170603</v>
      </c>
      <c r="BA23" s="240">
        <v>176403.502</v>
      </c>
      <c r="BB23" s="241">
        <v>182401.221068</v>
      </c>
      <c r="BC23" s="242">
        <v>170603</v>
      </c>
      <c r="BD23" s="242">
        <v>0</v>
      </c>
      <c r="BE23" s="242">
        <v>0</v>
      </c>
      <c r="BF23" s="242">
        <v>0</v>
      </c>
      <c r="BG23" s="242">
        <v>176403.502</v>
      </c>
      <c r="BH23" s="242">
        <v>0</v>
      </c>
      <c r="BI23" s="242">
        <v>0</v>
      </c>
      <c r="BJ23" s="242">
        <v>0</v>
      </c>
      <c r="BK23" s="242">
        <v>182401.221068</v>
      </c>
      <c r="BL23" s="242">
        <v>0</v>
      </c>
      <c r="BM23" s="242">
        <v>0</v>
      </c>
      <c r="BN23" s="242">
        <v>0</v>
      </c>
      <c r="BO23" s="242" t="s">
        <v>92</v>
      </c>
      <c r="BP23" s="242">
        <f t="shared" si="4"/>
        <v>529407.723068</v>
      </c>
    </row>
    <row r="24" spans="1:68" s="243" customFormat="1" ht="132" customHeight="1">
      <c r="A24" s="244" t="s">
        <v>40</v>
      </c>
      <c r="B24" s="245">
        <v>1</v>
      </c>
      <c r="C24" s="246">
        <v>199701501</v>
      </c>
      <c r="D24" s="247" t="s">
        <v>43</v>
      </c>
      <c r="E24" s="248" t="s">
        <v>125</v>
      </c>
      <c r="F24" s="248" t="s">
        <v>5</v>
      </c>
      <c r="G24" s="248" t="s">
        <v>51</v>
      </c>
      <c r="H24" s="245" t="s">
        <v>105</v>
      </c>
      <c r="I24" s="242" t="s">
        <v>49</v>
      </c>
      <c r="J24" s="242" t="s">
        <v>49</v>
      </c>
      <c r="K24" s="242" t="s">
        <v>49</v>
      </c>
      <c r="L24" s="242" t="s">
        <v>49</v>
      </c>
      <c r="M24" s="242">
        <v>0</v>
      </c>
      <c r="N24" s="242">
        <v>466802</v>
      </c>
      <c r="O24" s="242">
        <v>2334258</v>
      </c>
      <c r="P24" s="249">
        <v>210061</v>
      </c>
      <c r="Q24" s="249">
        <v>15171</v>
      </c>
      <c r="R24" s="249"/>
      <c r="S24" s="249">
        <v>241570</v>
      </c>
      <c r="T24" s="249"/>
      <c r="U24" s="249">
        <f>SUM(P24:S24)-T24</f>
        <v>466802</v>
      </c>
      <c r="V24" s="249">
        <f>SUM(AD24:AG24)</f>
        <v>1308590</v>
      </c>
      <c r="W24" s="249">
        <f>SUM(AM24:AP24)</f>
        <v>558866</v>
      </c>
      <c r="X24" s="249">
        <f t="shared" si="0"/>
        <v>2334258</v>
      </c>
      <c r="Y24" s="249">
        <f>IF($U24=0,0,P24/$U24*$AC24)</f>
        <v>210061</v>
      </c>
      <c r="Z24" s="249">
        <f>IF($U24=0,0,Q24/$U24*$AC24)</f>
        <v>15171</v>
      </c>
      <c r="AA24" s="249">
        <f>IF($U24=0,0,R24/$U24*$AC24)</f>
        <v>0</v>
      </c>
      <c r="AB24" s="249">
        <f>IF($U24=0,0,S24/$U24*$AC24)</f>
        <v>241570</v>
      </c>
      <c r="AC24" s="260">
        <f>IF(M24=0,U24,MIN(M24*1.034,U24))</f>
        <v>466802</v>
      </c>
      <c r="AD24" s="249">
        <v>50000</v>
      </c>
      <c r="AE24" s="249">
        <v>1004000</v>
      </c>
      <c r="AF24" s="249"/>
      <c r="AG24" s="249">
        <v>254590</v>
      </c>
      <c r="AH24" s="249">
        <f>IF($V24=0,0,AD24/$V24*$AL24)</f>
        <v>18442.494134908568</v>
      </c>
      <c r="AI24" s="249">
        <f>IF($V24=0,0,AE24/$V24*$AL24)</f>
        <v>370325.28222896403</v>
      </c>
      <c r="AJ24" s="249">
        <f>IF($V24=0,0,AF24/$V24*$AL24)</f>
        <v>0</v>
      </c>
      <c r="AK24" s="249">
        <f>IF($V24=0,0,AG24/$V24*$AL24)</f>
        <v>93905.49163612745</v>
      </c>
      <c r="AL24" s="250">
        <f>IF(AC24=0,V24,MIN(AC24*1.034,V24))</f>
        <v>482673.26800000004</v>
      </c>
      <c r="AM24" s="249"/>
      <c r="AN24" s="249">
        <v>254000</v>
      </c>
      <c r="AO24" s="249"/>
      <c r="AP24" s="249">
        <v>304866</v>
      </c>
      <c r="AQ24" s="249">
        <f>IF($W24=0,0,AM24/$W24*$AU24)</f>
        <v>0</v>
      </c>
      <c r="AR24" s="249">
        <f>IF($W24=0,0,AN24/$W24*$AU24)</f>
        <v>226829.64505704056</v>
      </c>
      <c r="AS24" s="249">
        <f>IF($W24=0,0,AO24/$W24*$AU24)</f>
        <v>0</v>
      </c>
      <c r="AT24" s="249">
        <f>IF($W24=0,0,AP24/$W24*$AU24)</f>
        <v>272254.5140549595</v>
      </c>
      <c r="AU24" s="261">
        <f>IF(AL24=0,W24,MIN(AL24*1.034,W24))</f>
        <v>499084.1591120001</v>
      </c>
      <c r="AV24" s="253"/>
      <c r="AW24" s="254">
        <f t="shared" si="1"/>
        <v>-225232</v>
      </c>
      <c r="AX24" s="242">
        <f t="shared" si="2"/>
        <v>-228083.26800000004</v>
      </c>
      <c r="AY24" s="242">
        <f t="shared" si="3"/>
        <v>-235838.09911200008</v>
      </c>
      <c r="AZ24" s="255">
        <v>241570</v>
      </c>
      <c r="BA24" s="256">
        <v>254590</v>
      </c>
      <c r="BB24" s="257">
        <v>263246.06</v>
      </c>
      <c r="BC24" s="242"/>
      <c r="BD24" s="242"/>
      <c r="BE24" s="242">
        <v>0</v>
      </c>
      <c r="BF24" s="242">
        <v>241570</v>
      </c>
      <c r="BG24" s="242"/>
      <c r="BH24" s="242"/>
      <c r="BI24" s="242">
        <v>0</v>
      </c>
      <c r="BJ24" s="242">
        <v>254590</v>
      </c>
      <c r="BK24" s="242">
        <v>0</v>
      </c>
      <c r="BL24" s="242"/>
      <c r="BM24" s="242">
        <v>0</v>
      </c>
      <c r="BN24" s="242">
        <v>263246</v>
      </c>
      <c r="BO24" s="242" t="s">
        <v>103</v>
      </c>
      <c r="BP24" s="242">
        <f t="shared" si="4"/>
        <v>-689153.3671120001</v>
      </c>
    </row>
    <row r="25" spans="1:68" s="243" customFormat="1" ht="180" customHeight="1">
      <c r="A25" s="227" t="s">
        <v>40</v>
      </c>
      <c r="B25" s="228">
        <v>2</v>
      </c>
      <c r="C25" s="229">
        <v>27017</v>
      </c>
      <c r="D25" s="230" t="s">
        <v>41</v>
      </c>
      <c r="E25" s="231" t="s">
        <v>126</v>
      </c>
      <c r="F25" s="231" t="s">
        <v>5</v>
      </c>
      <c r="G25" s="231" t="s">
        <v>52</v>
      </c>
      <c r="H25" s="228" t="s">
        <v>106</v>
      </c>
      <c r="I25" s="232" t="s">
        <v>49</v>
      </c>
      <c r="J25" s="232" t="s">
        <v>49</v>
      </c>
      <c r="K25" s="232" t="s">
        <v>49</v>
      </c>
      <c r="L25" s="232" t="s">
        <v>49</v>
      </c>
      <c r="M25" s="232">
        <v>0</v>
      </c>
      <c r="N25" s="232">
        <v>469792</v>
      </c>
      <c r="O25" s="232">
        <v>1009568</v>
      </c>
      <c r="P25" s="233">
        <v>5600</v>
      </c>
      <c r="Q25" s="233">
        <v>121751</v>
      </c>
      <c r="R25" s="233">
        <v>42000</v>
      </c>
      <c r="S25" s="233">
        <v>300441</v>
      </c>
      <c r="T25" s="233"/>
      <c r="U25" s="233">
        <v>469792</v>
      </c>
      <c r="V25" s="233">
        <v>269888</v>
      </c>
      <c r="W25" s="233">
        <v>269888</v>
      </c>
      <c r="X25" s="233">
        <f t="shared" si="0"/>
        <v>1009568</v>
      </c>
      <c r="Y25" s="235"/>
      <c r="Z25" s="235"/>
      <c r="AA25" s="235"/>
      <c r="AB25" s="235"/>
      <c r="AC25" s="258"/>
      <c r="AD25" s="233"/>
      <c r="AE25" s="233"/>
      <c r="AF25" s="233"/>
      <c r="AG25" s="233"/>
      <c r="AH25" s="235"/>
      <c r="AI25" s="235"/>
      <c r="AJ25" s="235"/>
      <c r="AK25" s="235"/>
      <c r="AL25" s="233"/>
      <c r="AM25" s="233"/>
      <c r="AN25" s="233"/>
      <c r="AO25" s="233"/>
      <c r="AP25" s="233"/>
      <c r="AQ25" s="235"/>
      <c r="AR25" s="235"/>
      <c r="AS25" s="235"/>
      <c r="AT25" s="235"/>
      <c r="AU25" s="259"/>
      <c r="AV25" s="237"/>
      <c r="AW25" s="238">
        <f t="shared" si="1"/>
        <v>175000</v>
      </c>
      <c r="AX25" s="232">
        <f t="shared" si="2"/>
        <v>180950</v>
      </c>
      <c r="AY25" s="232">
        <f t="shared" si="3"/>
        <v>187102.3</v>
      </c>
      <c r="AZ25" s="239">
        <v>175000</v>
      </c>
      <c r="BA25" s="240">
        <v>180950</v>
      </c>
      <c r="BB25" s="241">
        <v>187102.3</v>
      </c>
      <c r="BC25" s="242">
        <v>5600</v>
      </c>
      <c r="BD25" s="242">
        <v>90000</v>
      </c>
      <c r="BE25" s="242">
        <v>11000</v>
      </c>
      <c r="BF25" s="242">
        <v>68400</v>
      </c>
      <c r="BG25" s="242">
        <v>5790.4</v>
      </c>
      <c r="BH25" s="242">
        <v>93060</v>
      </c>
      <c r="BI25" s="242">
        <v>11374</v>
      </c>
      <c r="BJ25" s="242">
        <v>70725.6</v>
      </c>
      <c r="BK25" s="242">
        <v>5987.2736</v>
      </c>
      <c r="BL25" s="242">
        <v>96224.04</v>
      </c>
      <c r="BM25" s="242">
        <v>11760.716</v>
      </c>
      <c r="BN25" s="242">
        <v>73130.27040000001</v>
      </c>
      <c r="BO25" s="242" t="s">
        <v>94</v>
      </c>
      <c r="BP25" s="242">
        <f t="shared" si="4"/>
        <v>543052.3</v>
      </c>
    </row>
    <row r="26" spans="1:68" s="243" customFormat="1" ht="124.5" customHeight="1">
      <c r="A26" s="244" t="s">
        <v>40</v>
      </c>
      <c r="B26" s="245">
        <v>3</v>
      </c>
      <c r="C26" s="246">
        <v>27021</v>
      </c>
      <c r="D26" s="247" t="s">
        <v>42</v>
      </c>
      <c r="E26" s="248" t="s">
        <v>120</v>
      </c>
      <c r="F26" s="248" t="s">
        <v>5</v>
      </c>
      <c r="G26" s="248" t="s">
        <v>51</v>
      </c>
      <c r="H26" s="245" t="s">
        <v>107</v>
      </c>
      <c r="I26" s="242" t="s">
        <v>49</v>
      </c>
      <c r="J26" s="242" t="s">
        <v>49</v>
      </c>
      <c r="K26" s="242" t="s">
        <v>49</v>
      </c>
      <c r="L26" s="242" t="s">
        <v>49</v>
      </c>
      <c r="M26" s="242"/>
      <c r="N26" s="242">
        <v>1055449</v>
      </c>
      <c r="O26" s="242">
        <v>2564551</v>
      </c>
      <c r="P26" s="249"/>
      <c r="Q26" s="249"/>
      <c r="R26" s="249"/>
      <c r="S26" s="249">
        <v>1055449</v>
      </c>
      <c r="T26" s="249"/>
      <c r="U26" s="249">
        <v>1055449</v>
      </c>
      <c r="V26" s="249">
        <v>767298</v>
      </c>
      <c r="W26" s="249">
        <v>741804</v>
      </c>
      <c r="X26" s="249">
        <f t="shared" si="0"/>
        <v>2564551</v>
      </c>
      <c r="Y26" s="250"/>
      <c r="Z26" s="250"/>
      <c r="AA26" s="250"/>
      <c r="AB26" s="250"/>
      <c r="AC26" s="251"/>
      <c r="AD26" s="249"/>
      <c r="AE26" s="249"/>
      <c r="AF26" s="249"/>
      <c r="AG26" s="249"/>
      <c r="AH26" s="250"/>
      <c r="AI26" s="250"/>
      <c r="AJ26" s="250"/>
      <c r="AK26" s="250"/>
      <c r="AL26" s="249"/>
      <c r="AM26" s="249"/>
      <c r="AN26" s="249"/>
      <c r="AO26" s="249"/>
      <c r="AP26" s="249"/>
      <c r="AQ26" s="250"/>
      <c r="AR26" s="250"/>
      <c r="AS26" s="250"/>
      <c r="AT26" s="250"/>
      <c r="AU26" s="252"/>
      <c r="AV26" s="253"/>
      <c r="AW26" s="254">
        <f t="shared" si="1"/>
        <v>148967</v>
      </c>
      <c r="AX26" s="242">
        <f t="shared" si="2"/>
        <v>125000</v>
      </c>
      <c r="AY26" s="242">
        <f t="shared" si="3"/>
        <v>125000</v>
      </c>
      <c r="AZ26" s="255">
        <v>148967</v>
      </c>
      <c r="BA26" s="256">
        <v>125000</v>
      </c>
      <c r="BB26" s="257">
        <v>125000</v>
      </c>
      <c r="BC26" s="242">
        <v>0</v>
      </c>
      <c r="BD26" s="242">
        <v>0</v>
      </c>
      <c r="BE26" s="242">
        <v>0</v>
      </c>
      <c r="BF26" s="242">
        <v>148967</v>
      </c>
      <c r="BG26" s="242">
        <v>0</v>
      </c>
      <c r="BH26" s="242">
        <v>0</v>
      </c>
      <c r="BI26" s="242">
        <v>0</v>
      </c>
      <c r="BJ26" s="242">
        <v>125000</v>
      </c>
      <c r="BK26" s="242">
        <v>0</v>
      </c>
      <c r="BL26" s="242">
        <v>0</v>
      </c>
      <c r="BM26" s="242">
        <v>0</v>
      </c>
      <c r="BN26" s="242">
        <v>125000</v>
      </c>
      <c r="BO26" s="242" t="s">
        <v>95</v>
      </c>
      <c r="BP26" s="242">
        <f t="shared" si="4"/>
        <v>398967</v>
      </c>
    </row>
    <row r="27" spans="1:68" s="243" customFormat="1" ht="153" customHeight="1">
      <c r="A27" s="227" t="s">
        <v>44</v>
      </c>
      <c r="B27" s="228" t="s">
        <v>110</v>
      </c>
      <c r="C27" s="229">
        <v>199700900</v>
      </c>
      <c r="D27" s="230" t="s">
        <v>45</v>
      </c>
      <c r="E27" s="231" t="s">
        <v>120</v>
      </c>
      <c r="F27" s="231" t="s">
        <v>5</v>
      </c>
      <c r="G27" s="231" t="s">
        <v>51</v>
      </c>
      <c r="H27" s="228" t="s">
        <v>110</v>
      </c>
      <c r="I27" s="232">
        <v>0</v>
      </c>
      <c r="J27" s="232">
        <v>0</v>
      </c>
      <c r="K27" s="232">
        <v>410000</v>
      </c>
      <c r="L27" s="232">
        <v>0</v>
      </c>
      <c r="M27" s="232">
        <v>410000</v>
      </c>
      <c r="N27" s="232">
        <v>290510</v>
      </c>
      <c r="O27" s="232">
        <v>1065510</v>
      </c>
      <c r="P27" s="233">
        <v>290510</v>
      </c>
      <c r="Q27" s="233"/>
      <c r="R27" s="233"/>
      <c r="S27" s="233"/>
      <c r="T27" s="233"/>
      <c r="U27" s="233">
        <f>SUM(P27:S27)-T27</f>
        <v>290510</v>
      </c>
      <c r="V27" s="233">
        <f>SUM(AD27:AG27)</f>
        <v>275000</v>
      </c>
      <c r="W27" s="233">
        <f>SUM(AM27:AP27)</f>
        <v>500000</v>
      </c>
      <c r="X27" s="233">
        <f t="shared" si="0"/>
        <v>1065510</v>
      </c>
      <c r="Y27" s="233">
        <f aca="true" t="shared" si="23" ref="Y27:AB28">IF($U27=0,0,P27/$U27*$AC27)</f>
        <v>290510</v>
      </c>
      <c r="Z27" s="233">
        <f t="shared" si="23"/>
        <v>0</v>
      </c>
      <c r="AA27" s="233">
        <f t="shared" si="23"/>
        <v>0</v>
      </c>
      <c r="AB27" s="233">
        <f t="shared" si="23"/>
        <v>0</v>
      </c>
      <c r="AC27" s="234">
        <f>IF(M27=0,U27,MIN(M27*1.034,U27))</f>
        <v>290510</v>
      </c>
      <c r="AD27" s="233">
        <v>275000</v>
      </c>
      <c r="AE27" s="233"/>
      <c r="AF27" s="233"/>
      <c r="AG27" s="233"/>
      <c r="AH27" s="233">
        <f aca="true" t="shared" si="24" ref="AH27:AK28">IF($V27=0,0,AD27/$V27*$AL27)</f>
        <v>275000</v>
      </c>
      <c r="AI27" s="233">
        <f t="shared" si="24"/>
        <v>0</v>
      </c>
      <c r="AJ27" s="233">
        <f t="shared" si="24"/>
        <v>0</v>
      </c>
      <c r="AK27" s="233">
        <f t="shared" si="24"/>
        <v>0</v>
      </c>
      <c r="AL27" s="235">
        <f>IF(AC27=0,V27,MIN(AC27*1.034,V27))</f>
        <v>275000</v>
      </c>
      <c r="AM27" s="233">
        <v>500000</v>
      </c>
      <c r="AN27" s="233"/>
      <c r="AO27" s="233"/>
      <c r="AP27" s="233"/>
      <c r="AQ27" s="233">
        <f aca="true" t="shared" si="25" ref="AQ27:AT28">IF($W27=0,0,AM27/$W27*$AU27)</f>
        <v>284350</v>
      </c>
      <c r="AR27" s="233">
        <f t="shared" si="25"/>
        <v>0</v>
      </c>
      <c r="AS27" s="233">
        <f t="shared" si="25"/>
        <v>0</v>
      </c>
      <c r="AT27" s="233">
        <f t="shared" si="25"/>
        <v>0</v>
      </c>
      <c r="AU27" s="236">
        <f>IF(AL27=0,W27,MIN(AL27*1.034,W27))</f>
        <v>284350</v>
      </c>
      <c r="AV27" s="237"/>
      <c r="AW27" s="238">
        <f t="shared" si="1"/>
        <v>0</v>
      </c>
      <c r="AX27" s="232">
        <f t="shared" si="2"/>
        <v>0</v>
      </c>
      <c r="AY27" s="232">
        <f t="shared" si="3"/>
        <v>0</v>
      </c>
      <c r="AZ27" s="239">
        <v>290510</v>
      </c>
      <c r="BA27" s="240">
        <v>275000</v>
      </c>
      <c r="BB27" s="241">
        <v>284350</v>
      </c>
      <c r="BC27" s="242">
        <v>290510</v>
      </c>
      <c r="BD27" s="242">
        <v>0</v>
      </c>
      <c r="BE27" s="242">
        <v>0</v>
      </c>
      <c r="BF27" s="242">
        <v>0</v>
      </c>
      <c r="BG27" s="242">
        <v>275000</v>
      </c>
      <c r="BH27" s="242">
        <v>0</v>
      </c>
      <c r="BI27" s="242">
        <v>0</v>
      </c>
      <c r="BJ27" s="242">
        <v>0</v>
      </c>
      <c r="BK27" s="242">
        <v>284350</v>
      </c>
      <c r="BL27" s="242">
        <v>0</v>
      </c>
      <c r="BM27" s="242">
        <v>0</v>
      </c>
      <c r="BN27" s="242">
        <v>0</v>
      </c>
      <c r="BO27" s="242" t="s">
        <v>104</v>
      </c>
      <c r="BP27" s="242">
        <f t="shared" si="4"/>
        <v>0</v>
      </c>
    </row>
    <row r="28" spans="1:68" s="243" customFormat="1" ht="125.25" customHeight="1">
      <c r="A28" s="244" t="s">
        <v>44</v>
      </c>
      <c r="B28" s="245" t="s">
        <v>110</v>
      </c>
      <c r="C28" s="246">
        <v>199801003</v>
      </c>
      <c r="D28" s="247" t="s">
        <v>46</v>
      </c>
      <c r="E28" s="248" t="s">
        <v>124</v>
      </c>
      <c r="F28" s="248" t="s">
        <v>5</v>
      </c>
      <c r="G28" s="248" t="s">
        <v>51</v>
      </c>
      <c r="H28" s="245" t="s">
        <v>110</v>
      </c>
      <c r="I28" s="242">
        <v>0</v>
      </c>
      <c r="J28" s="242">
        <v>0</v>
      </c>
      <c r="K28" s="242">
        <v>0</v>
      </c>
      <c r="L28" s="242">
        <v>191422</v>
      </c>
      <c r="M28" s="242">
        <v>191422</v>
      </c>
      <c r="N28" s="242">
        <v>174162</v>
      </c>
      <c r="O28" s="242">
        <v>435962</v>
      </c>
      <c r="P28" s="249"/>
      <c r="Q28" s="249">
        <v>174162</v>
      </c>
      <c r="R28" s="249"/>
      <c r="S28" s="249"/>
      <c r="T28" s="249"/>
      <c r="U28" s="249">
        <f>SUM(P28:S28)-T28</f>
        <v>174162</v>
      </c>
      <c r="V28" s="249">
        <f>SUM(AD28:AG28)</f>
        <v>130900</v>
      </c>
      <c r="W28" s="249">
        <f>SUM(AM28:AP28)</f>
        <v>130900</v>
      </c>
      <c r="X28" s="249">
        <f t="shared" si="0"/>
        <v>435962</v>
      </c>
      <c r="Y28" s="249">
        <f t="shared" si="23"/>
        <v>0</v>
      </c>
      <c r="Z28" s="249">
        <f t="shared" si="23"/>
        <v>174162</v>
      </c>
      <c r="AA28" s="249">
        <f t="shared" si="23"/>
        <v>0</v>
      </c>
      <c r="AB28" s="249">
        <f t="shared" si="23"/>
        <v>0</v>
      </c>
      <c r="AC28" s="260">
        <f>IF(M28=0,U28,MIN(M28*1.034,U28))</f>
        <v>174162</v>
      </c>
      <c r="AD28" s="249"/>
      <c r="AE28" s="249">
        <v>130900</v>
      </c>
      <c r="AF28" s="249"/>
      <c r="AG28" s="249"/>
      <c r="AH28" s="249">
        <f t="shared" si="24"/>
        <v>0</v>
      </c>
      <c r="AI28" s="249">
        <f t="shared" si="24"/>
        <v>130900</v>
      </c>
      <c r="AJ28" s="249">
        <f t="shared" si="24"/>
        <v>0</v>
      </c>
      <c r="AK28" s="249">
        <f t="shared" si="24"/>
        <v>0</v>
      </c>
      <c r="AL28" s="250">
        <f>IF(AC28=0,V28,MIN(AC28*1.034,V28))</f>
        <v>130900</v>
      </c>
      <c r="AM28" s="249"/>
      <c r="AN28" s="249">
        <v>130900</v>
      </c>
      <c r="AO28" s="249"/>
      <c r="AP28" s="249"/>
      <c r="AQ28" s="249">
        <f t="shared" si="25"/>
        <v>0</v>
      </c>
      <c r="AR28" s="249">
        <f t="shared" si="25"/>
        <v>130900</v>
      </c>
      <c r="AS28" s="249">
        <f t="shared" si="25"/>
        <v>0</v>
      </c>
      <c r="AT28" s="249">
        <f t="shared" si="25"/>
        <v>0</v>
      </c>
      <c r="AU28" s="261">
        <f>IF(AL28=0,W28,MIN(AL28*1.034,W28))</f>
        <v>130900</v>
      </c>
      <c r="AV28" s="253"/>
      <c r="AW28" s="254">
        <f t="shared" si="1"/>
        <v>0</v>
      </c>
      <c r="AX28" s="242">
        <f t="shared" si="2"/>
        <v>0</v>
      </c>
      <c r="AY28" s="242">
        <f t="shared" si="3"/>
        <v>0</v>
      </c>
      <c r="AZ28" s="255">
        <v>174162</v>
      </c>
      <c r="BA28" s="256">
        <v>130900</v>
      </c>
      <c r="BB28" s="257">
        <v>130900</v>
      </c>
      <c r="BC28" s="242">
        <v>0</v>
      </c>
      <c r="BD28" s="242">
        <v>174162</v>
      </c>
      <c r="BE28" s="242">
        <v>0</v>
      </c>
      <c r="BF28" s="242">
        <v>0</v>
      </c>
      <c r="BG28" s="242">
        <v>0</v>
      </c>
      <c r="BH28" s="242">
        <v>130900</v>
      </c>
      <c r="BI28" s="242">
        <v>0</v>
      </c>
      <c r="BJ28" s="242">
        <v>0</v>
      </c>
      <c r="BK28" s="242">
        <v>0</v>
      </c>
      <c r="BL28" s="242">
        <v>130900</v>
      </c>
      <c r="BM28" s="242">
        <v>0</v>
      </c>
      <c r="BN28" s="242">
        <v>0</v>
      </c>
      <c r="BO28" s="242"/>
      <c r="BP28" s="242">
        <f t="shared" si="4"/>
        <v>0</v>
      </c>
    </row>
    <row r="29" spans="1:68" s="243" customFormat="1" ht="115.5" customHeight="1">
      <c r="A29" s="227" t="s">
        <v>44</v>
      </c>
      <c r="B29" s="228">
        <v>1</v>
      </c>
      <c r="C29" s="229">
        <v>199801004</v>
      </c>
      <c r="D29" s="230" t="s">
        <v>47</v>
      </c>
      <c r="E29" s="231" t="s">
        <v>120</v>
      </c>
      <c r="F29" s="231" t="s">
        <v>5</v>
      </c>
      <c r="G29" s="231" t="s">
        <v>53</v>
      </c>
      <c r="H29" s="228" t="s">
        <v>141</v>
      </c>
      <c r="I29" s="232">
        <v>0</v>
      </c>
      <c r="J29" s="232">
        <v>0</v>
      </c>
      <c r="K29" s="232">
        <v>0</v>
      </c>
      <c r="L29" s="232">
        <v>277860</v>
      </c>
      <c r="M29" s="232">
        <v>277860</v>
      </c>
      <c r="N29" s="232">
        <v>330241</v>
      </c>
      <c r="O29" s="232">
        <v>1020741</v>
      </c>
      <c r="P29" s="233"/>
      <c r="Q29" s="233"/>
      <c r="R29" s="233"/>
      <c r="S29" s="233">
        <v>330241</v>
      </c>
      <c r="T29" s="233"/>
      <c r="U29" s="233">
        <f>SUM(P29:S29)-T29</f>
        <v>330241</v>
      </c>
      <c r="V29" s="233">
        <f>SUM(AD29:AG29)</f>
        <v>0</v>
      </c>
      <c r="W29" s="233">
        <f>SUM(AM29:AP29)</f>
        <v>0</v>
      </c>
      <c r="X29" s="233">
        <f t="shared" si="0"/>
        <v>330241</v>
      </c>
      <c r="Y29" s="233"/>
      <c r="Z29" s="233"/>
      <c r="AA29" s="233"/>
      <c r="AB29" s="233"/>
      <c r="AC29" s="234"/>
      <c r="AD29" s="233"/>
      <c r="AE29" s="233"/>
      <c r="AF29" s="233"/>
      <c r="AG29" s="233"/>
      <c r="AH29" s="233"/>
      <c r="AI29" s="233"/>
      <c r="AJ29" s="233"/>
      <c r="AK29" s="233"/>
      <c r="AL29" s="235"/>
      <c r="AM29" s="233"/>
      <c r="AN29" s="233"/>
      <c r="AO29" s="233"/>
      <c r="AP29" s="233"/>
      <c r="AQ29" s="233"/>
      <c r="AR29" s="233"/>
      <c r="AS29" s="233"/>
      <c r="AT29" s="233"/>
      <c r="AU29" s="236"/>
      <c r="AV29" s="237"/>
      <c r="AW29" s="238">
        <f t="shared" si="1"/>
        <v>287307.24</v>
      </c>
      <c r="AX29" s="232">
        <f t="shared" si="2"/>
        <v>297075.68616</v>
      </c>
      <c r="AY29" s="232">
        <f t="shared" si="3"/>
        <v>307176.25948944</v>
      </c>
      <c r="AZ29" s="239">
        <v>287307.24</v>
      </c>
      <c r="BA29" s="240">
        <v>297075.68616</v>
      </c>
      <c r="BB29" s="241">
        <v>307176.25948944</v>
      </c>
      <c r="BC29" s="242">
        <v>0</v>
      </c>
      <c r="BD29" s="242">
        <v>0</v>
      </c>
      <c r="BE29" s="242">
        <v>0</v>
      </c>
      <c r="BF29" s="242">
        <v>287307.24</v>
      </c>
      <c r="BG29" s="242">
        <v>49798.81444300578</v>
      </c>
      <c r="BH29" s="242">
        <v>227529.06598959534</v>
      </c>
      <c r="BI29" s="242">
        <v>0</v>
      </c>
      <c r="BJ29" s="242">
        <v>19747.80572739884</v>
      </c>
      <c r="BK29" s="279">
        <v>50458.34810057084</v>
      </c>
      <c r="BL29" s="279">
        <v>234587.05695879424</v>
      </c>
      <c r="BM29" s="279">
        <v>1770.4683544059942</v>
      </c>
      <c r="BN29" s="279">
        <v>20360.386075668932</v>
      </c>
      <c r="BO29" s="242" t="s">
        <v>96</v>
      </c>
      <c r="BP29" s="242">
        <f t="shared" si="4"/>
        <v>891559.18564944</v>
      </c>
    </row>
    <row r="30" spans="1:68" s="243" customFormat="1" ht="135.75" customHeight="1" thickBot="1">
      <c r="A30" s="262" t="s">
        <v>44</v>
      </c>
      <c r="B30" s="263" t="s">
        <v>110</v>
      </c>
      <c r="C30" s="264">
        <v>199801005</v>
      </c>
      <c r="D30" s="265" t="s">
        <v>48</v>
      </c>
      <c r="E30" s="266" t="s">
        <v>120</v>
      </c>
      <c r="F30" s="266" t="s">
        <v>5</v>
      </c>
      <c r="G30" s="266" t="s">
        <v>51</v>
      </c>
      <c r="H30" s="263" t="s">
        <v>110</v>
      </c>
      <c r="I30" s="242">
        <v>0</v>
      </c>
      <c r="J30" s="242">
        <v>0</v>
      </c>
      <c r="K30" s="242">
        <v>660000</v>
      </c>
      <c r="L30" s="242">
        <v>0</v>
      </c>
      <c r="M30" s="267">
        <v>660000</v>
      </c>
      <c r="N30" s="242">
        <v>722000</v>
      </c>
      <c r="O30" s="242">
        <v>2246000</v>
      </c>
      <c r="P30" s="249"/>
      <c r="Q30" s="249"/>
      <c r="R30" s="249">
        <v>722000</v>
      </c>
      <c r="S30" s="249"/>
      <c r="T30" s="249"/>
      <c r="U30" s="268">
        <f>SUM(P30:S30)-T30</f>
        <v>722000</v>
      </c>
      <c r="V30" s="268">
        <f>SUM(AD30:AG30)</f>
        <v>752000</v>
      </c>
      <c r="W30" s="268">
        <f>SUM(AM30:AP30)</f>
        <v>772000</v>
      </c>
      <c r="X30" s="268">
        <f t="shared" si="0"/>
        <v>2246000</v>
      </c>
      <c r="Y30" s="268">
        <f>IF($U30=0,0,P30/$U30*$AC30)</f>
        <v>0</v>
      </c>
      <c r="Z30" s="268">
        <f>IF($U30=0,0,Q30/$U30*$AC30)</f>
        <v>0</v>
      </c>
      <c r="AA30" s="268">
        <f>IF($U30=0,0,R30/$U30*$AC30)</f>
        <v>682440</v>
      </c>
      <c r="AB30" s="268">
        <f>IF($U30=0,0,S30/$U30*$AC30)</f>
        <v>0</v>
      </c>
      <c r="AC30" s="269">
        <f>IF(M30=0,U30,MIN(M30*1.034,U30))</f>
        <v>682440</v>
      </c>
      <c r="AD30" s="268"/>
      <c r="AE30" s="268"/>
      <c r="AF30" s="268">
        <v>752000</v>
      </c>
      <c r="AG30" s="268"/>
      <c r="AH30" s="268">
        <f>IF($V30=0,0,AD30/$V30*$AL30)</f>
        <v>0</v>
      </c>
      <c r="AI30" s="268">
        <f>IF($V30=0,0,AE30/$V30*$AL30)</f>
        <v>0</v>
      </c>
      <c r="AJ30" s="268">
        <f>IF($V30=0,0,AF30/$V30*$AL30)</f>
        <v>705642.96</v>
      </c>
      <c r="AK30" s="268">
        <f>IF($V30=0,0,AG30/$V30*$AL30)</f>
        <v>0</v>
      </c>
      <c r="AL30" s="270">
        <f>IF(AC30=0,V30,MIN(AC30*1.034,V30))</f>
        <v>705642.96</v>
      </c>
      <c r="AM30" s="268"/>
      <c r="AN30" s="268"/>
      <c r="AO30" s="268">
        <v>772000</v>
      </c>
      <c r="AP30" s="268"/>
      <c r="AQ30" s="268">
        <f>IF($W30=0,0,AM30/$W30*$AU30)</f>
        <v>0</v>
      </c>
      <c r="AR30" s="268">
        <f>IF($W30=0,0,AN30/$W30*$AU30)</f>
        <v>0</v>
      </c>
      <c r="AS30" s="268">
        <f>IF($W30=0,0,AO30/$W30*$AU30)</f>
        <v>729634.8206399999</v>
      </c>
      <c r="AT30" s="268">
        <f>IF($W30=0,0,AP30/$W30*$AU30)</f>
        <v>0</v>
      </c>
      <c r="AU30" s="271">
        <f>IF(AL30=0,W30,MIN(AL30*1.034,W30))</f>
        <v>729634.8206399999</v>
      </c>
      <c r="AV30" s="272"/>
      <c r="AW30" s="273">
        <f t="shared" si="1"/>
        <v>0</v>
      </c>
      <c r="AX30" s="267">
        <f t="shared" si="2"/>
        <v>0</v>
      </c>
      <c r="AY30" s="267">
        <f t="shared" si="3"/>
        <v>0</v>
      </c>
      <c r="AZ30" s="274">
        <v>682440</v>
      </c>
      <c r="BA30" s="275">
        <v>705642.96</v>
      </c>
      <c r="BB30" s="276">
        <v>729634.8206399999</v>
      </c>
      <c r="BC30" s="242">
        <v>0</v>
      </c>
      <c r="BD30" s="242">
        <v>0</v>
      </c>
      <c r="BE30" s="242">
        <v>682440</v>
      </c>
      <c r="BF30" s="242">
        <v>0</v>
      </c>
      <c r="BG30" s="242">
        <v>0</v>
      </c>
      <c r="BH30" s="242">
        <v>0</v>
      </c>
      <c r="BI30" s="242">
        <v>705642.96</v>
      </c>
      <c r="BJ30" s="242">
        <v>0</v>
      </c>
      <c r="BK30" s="242">
        <v>0</v>
      </c>
      <c r="BL30" s="242">
        <v>0</v>
      </c>
      <c r="BM30" s="242">
        <v>729635</v>
      </c>
      <c r="BN30" s="242">
        <v>0</v>
      </c>
      <c r="BO30" s="242"/>
      <c r="BP30" s="242">
        <f t="shared" si="4"/>
        <v>0</v>
      </c>
    </row>
    <row r="31" spans="1:68" s="119" customFormat="1" ht="49.5" customHeight="1" thickTop="1">
      <c r="A31" s="106"/>
      <c r="B31" s="107"/>
      <c r="C31" s="108"/>
      <c r="D31" s="299" t="s">
        <v>147</v>
      </c>
      <c r="E31" s="300"/>
      <c r="F31" s="300"/>
      <c r="G31" s="300"/>
      <c r="H31" s="300"/>
      <c r="I31" s="109"/>
      <c r="J31" s="109"/>
      <c r="K31" s="109"/>
      <c r="L31" s="109"/>
      <c r="M31" s="109"/>
      <c r="N31" s="109"/>
      <c r="O31" s="109"/>
      <c r="P31" s="110"/>
      <c r="Q31" s="110"/>
      <c r="R31" s="110"/>
      <c r="S31" s="110"/>
      <c r="T31" s="110"/>
      <c r="U31" s="110"/>
      <c r="V31" s="110"/>
      <c r="W31" s="110"/>
      <c r="X31" s="110"/>
      <c r="Y31" s="110"/>
      <c r="Z31" s="110"/>
      <c r="AA31" s="110"/>
      <c r="AB31" s="110"/>
      <c r="AC31" s="111"/>
      <c r="AD31" s="110"/>
      <c r="AE31" s="110"/>
      <c r="AF31" s="110"/>
      <c r="AG31" s="110"/>
      <c r="AH31" s="110"/>
      <c r="AI31" s="110"/>
      <c r="AJ31" s="110"/>
      <c r="AK31" s="110"/>
      <c r="AL31" s="112"/>
      <c r="AM31" s="110"/>
      <c r="AN31" s="110"/>
      <c r="AO31" s="110"/>
      <c r="AP31" s="110"/>
      <c r="AQ31" s="110"/>
      <c r="AR31" s="110"/>
      <c r="AS31" s="110"/>
      <c r="AT31" s="110"/>
      <c r="AU31" s="113"/>
      <c r="AV31" s="114"/>
      <c r="AW31" s="109">
        <f>AW8+AW24</f>
        <v>-1612777.292</v>
      </c>
      <c r="AX31" s="109">
        <f>AX8+AX24</f>
        <v>-2378805.099928</v>
      </c>
      <c r="AY31" s="109">
        <f>AY8+AY24</f>
        <v>-2459684.4733255524</v>
      </c>
      <c r="AZ31" s="115"/>
      <c r="BA31" s="116"/>
      <c r="BB31" s="117"/>
      <c r="BC31" s="118"/>
      <c r="BD31" s="118"/>
      <c r="BE31" s="118"/>
      <c r="BF31" s="118"/>
      <c r="BG31" s="118"/>
      <c r="BH31" s="118"/>
      <c r="BI31" s="118"/>
      <c r="BJ31" s="118"/>
      <c r="BK31" s="118"/>
      <c r="BL31" s="118"/>
      <c r="BM31" s="118"/>
      <c r="BN31" s="118"/>
      <c r="BO31" s="118"/>
      <c r="BP31" s="118"/>
    </row>
    <row r="32" spans="1:68" s="119" customFormat="1" ht="42.75" customHeight="1" thickBot="1">
      <c r="A32" s="106"/>
      <c r="B32" s="107"/>
      <c r="C32" s="108"/>
      <c r="D32" s="301" t="s">
        <v>148</v>
      </c>
      <c r="E32" s="302"/>
      <c r="F32" s="302"/>
      <c r="G32" s="302"/>
      <c r="H32" s="302"/>
      <c r="I32" s="120"/>
      <c r="J32" s="120"/>
      <c r="K32" s="120"/>
      <c r="L32" s="120"/>
      <c r="M32" s="120"/>
      <c r="N32" s="120"/>
      <c r="O32" s="120"/>
      <c r="P32" s="121"/>
      <c r="Q32" s="121"/>
      <c r="R32" s="121"/>
      <c r="S32" s="121"/>
      <c r="T32" s="121"/>
      <c r="U32" s="121"/>
      <c r="V32" s="121"/>
      <c r="W32" s="121"/>
      <c r="X32" s="121"/>
      <c r="Y32" s="121"/>
      <c r="Z32" s="121"/>
      <c r="AA32" s="121"/>
      <c r="AB32" s="121"/>
      <c r="AC32" s="122"/>
      <c r="AD32" s="121"/>
      <c r="AE32" s="121"/>
      <c r="AF32" s="121"/>
      <c r="AG32" s="121"/>
      <c r="AH32" s="121"/>
      <c r="AI32" s="121"/>
      <c r="AJ32" s="121"/>
      <c r="AK32" s="121"/>
      <c r="AL32" s="123"/>
      <c r="AM32" s="121"/>
      <c r="AN32" s="121"/>
      <c r="AO32" s="121"/>
      <c r="AP32" s="121"/>
      <c r="AQ32" s="121"/>
      <c r="AR32" s="121"/>
      <c r="AS32" s="121"/>
      <c r="AT32" s="121"/>
      <c r="AU32" s="124"/>
      <c r="AV32" s="125"/>
      <c r="AW32" s="120">
        <f>SUM(AW3:AW7)+SUM(AW9:AW23)+SUM(AW25:AW30)</f>
        <v>3190168.932</v>
      </c>
      <c r="AX32" s="120">
        <f>SUM(AX3:AX7)+SUM(AX9:AX23)+SUM(AX25:AX30)</f>
        <v>4052024.1976880003</v>
      </c>
      <c r="AY32" s="120">
        <f>SUM(AY3:AY7)+SUM(AY9:AY23)+SUM(AY25:AY30)</f>
        <v>2800154.7972335434</v>
      </c>
      <c r="AZ32" s="126"/>
      <c r="BA32" s="127"/>
      <c r="BB32" s="128"/>
      <c r="BC32" s="282" t="s">
        <v>173</v>
      </c>
      <c r="BD32" s="118"/>
      <c r="BE32" s="118"/>
      <c r="BF32" s="118"/>
      <c r="BG32" s="118"/>
      <c r="BH32" s="118"/>
      <c r="BI32" s="118"/>
      <c r="BJ32" s="118"/>
      <c r="BK32" s="118"/>
      <c r="BL32" s="118"/>
      <c r="BM32" s="118"/>
      <c r="BN32" s="118"/>
      <c r="BO32" s="118"/>
      <c r="BP32" s="118"/>
    </row>
    <row r="33" spans="1:66" s="296" customFormat="1" ht="83.25" customHeight="1" thickBot="1" thickTop="1">
      <c r="A33" s="284"/>
      <c r="B33" s="284"/>
      <c r="C33" s="285"/>
      <c r="D33" s="286"/>
      <c r="E33" s="297" t="s">
        <v>146</v>
      </c>
      <c r="F33" s="298"/>
      <c r="G33" s="298"/>
      <c r="H33" s="298"/>
      <c r="I33" s="287"/>
      <c r="J33" s="287"/>
      <c r="K33" s="287"/>
      <c r="L33" s="288" t="s">
        <v>10</v>
      </c>
      <c r="M33" s="289">
        <f>SUM(M4:M30)</f>
        <v>8685975</v>
      </c>
      <c r="N33" s="289"/>
      <c r="O33" s="289"/>
      <c r="P33" s="289"/>
      <c r="Q33" s="289"/>
      <c r="R33" s="289"/>
      <c r="S33" s="289"/>
      <c r="T33" s="288" t="s">
        <v>10</v>
      </c>
      <c r="U33" s="289">
        <f aca="true" t="shared" si="26" ref="U33:AB33">SUM(U4:U30)</f>
        <v>14942876</v>
      </c>
      <c r="V33" s="289">
        <f t="shared" si="26"/>
        <v>23097756</v>
      </c>
      <c r="W33" s="289">
        <f t="shared" si="26"/>
        <v>24081056</v>
      </c>
      <c r="X33" s="289">
        <f t="shared" si="26"/>
        <v>62121688</v>
      </c>
      <c r="Y33" s="289">
        <f t="shared" si="26"/>
        <v>3397993.1228406057</v>
      </c>
      <c r="Z33" s="289">
        <f t="shared" si="26"/>
        <v>1221721.8908850683</v>
      </c>
      <c r="AA33" s="289">
        <f t="shared" si="26"/>
        <v>2307636.4184483076</v>
      </c>
      <c r="AB33" s="289">
        <f t="shared" si="26"/>
        <v>2073122.6345136994</v>
      </c>
      <c r="AC33" s="290">
        <f>SUM(AC3:AC30)</f>
        <v>9168523.086</v>
      </c>
      <c r="AD33" s="289">
        <f aca="true" t="shared" si="27" ref="AD33:AU33">SUM(AD3:AD30)</f>
        <v>2835080</v>
      </c>
      <c r="AE33" s="289">
        <f t="shared" si="27"/>
        <v>10986696</v>
      </c>
      <c r="AF33" s="289">
        <f t="shared" si="27"/>
        <v>2833463</v>
      </c>
      <c r="AG33" s="289">
        <f t="shared" si="27"/>
        <v>3519533</v>
      </c>
      <c r="AH33" s="289">
        <f t="shared" si="27"/>
        <v>1299512.7764240815</v>
      </c>
      <c r="AI33" s="289">
        <f t="shared" si="27"/>
        <v>3657844.901919217</v>
      </c>
      <c r="AJ33" s="289">
        <f t="shared" si="27"/>
        <v>2336247.447747617</v>
      </c>
      <c r="AK33" s="289">
        <f t="shared" si="27"/>
        <v>2108238.264833085</v>
      </c>
      <c r="AL33" s="289">
        <f t="shared" si="27"/>
        <v>9401843.390924</v>
      </c>
      <c r="AM33" s="289">
        <f t="shared" si="27"/>
        <v>3091370</v>
      </c>
      <c r="AN33" s="289">
        <f t="shared" si="27"/>
        <v>11513446</v>
      </c>
      <c r="AO33" s="289">
        <f t="shared" si="27"/>
        <v>3873412</v>
      </c>
      <c r="AP33" s="289">
        <f t="shared" si="27"/>
        <v>3741488</v>
      </c>
      <c r="AQ33" s="289">
        <f t="shared" si="27"/>
        <v>1270109.39892799</v>
      </c>
      <c r="AR33" s="289">
        <f t="shared" si="27"/>
        <v>3421383.541645108</v>
      </c>
      <c r="AS33" s="289">
        <f t="shared" si="27"/>
        <v>2618425.7575038755</v>
      </c>
      <c r="AT33" s="289">
        <f t="shared" si="27"/>
        <v>2342190.591314291</v>
      </c>
      <c r="AU33" s="291">
        <f t="shared" si="27"/>
        <v>9652109.289391264</v>
      </c>
      <c r="AV33" s="289">
        <f aca="true" t="shared" si="28" ref="AV33:BB33">SUM(AV3:AV30)</f>
        <v>0</v>
      </c>
      <c r="AW33" s="288">
        <f t="shared" si="28"/>
        <v>1577391.6400000001</v>
      </c>
      <c r="AX33" s="288">
        <f t="shared" si="28"/>
        <v>1673219.0977599998</v>
      </c>
      <c r="AY33" s="288">
        <f t="shared" si="28"/>
        <v>340470.3239079918</v>
      </c>
      <c r="AZ33" s="292">
        <f t="shared" si="28"/>
        <v>10745914.726</v>
      </c>
      <c r="BA33" s="293">
        <f t="shared" si="28"/>
        <v>11075062.488683999</v>
      </c>
      <c r="BB33" s="294">
        <f t="shared" si="28"/>
        <v>9992579.613299256</v>
      </c>
      <c r="BC33" s="295">
        <f>SUM(BC3:BC30)</f>
        <v>2524512.036609387</v>
      </c>
      <c r="BD33" s="295">
        <f>SUM(BD3:BD30)</f>
        <v>2895935.96039856</v>
      </c>
      <c r="BE33" s="295">
        <f>SUM(BE3:BE30)</f>
        <v>2549420.347017986</v>
      </c>
      <c r="BF33" s="295">
        <f>SUM(BF3:BF30)</f>
        <v>2776045.9279740676</v>
      </c>
      <c r="BG33" s="295">
        <f>SUM(BG3:BG32)</f>
        <v>1452879.1346198448</v>
      </c>
      <c r="BH33" s="295">
        <f>SUM(BH3:BH32)</f>
        <v>4248194.308227318</v>
      </c>
      <c r="BI33" s="295">
        <f>SUM(BI3:BI32)</f>
        <v>2673593.516664864</v>
      </c>
      <c r="BJ33" s="295">
        <f>SUM(BJ3:BJ32)</f>
        <v>2700395.529171972</v>
      </c>
      <c r="BK33" s="295">
        <f>SUM(BK3:BK30)</f>
        <v>1495282.3970310546</v>
      </c>
      <c r="BL33" s="295">
        <f>SUM(BL3:BL30)</f>
        <v>3017184.5844232864</v>
      </c>
      <c r="BM33" s="295">
        <f>SUM(BM3:BM30)</f>
        <v>2697443.93758945</v>
      </c>
      <c r="BN33" s="295">
        <f>SUM(BN3:BN30)</f>
        <v>2782668.8136154646</v>
      </c>
    </row>
    <row r="34" spans="1:66" s="57" customFormat="1" ht="61.5" customHeight="1" thickTop="1">
      <c r="A34" s="51"/>
      <c r="B34" s="104"/>
      <c r="C34" s="52"/>
      <c r="D34" s="53"/>
      <c r="E34" s="54"/>
      <c r="F34" s="54"/>
      <c r="G34" s="54"/>
      <c r="H34" s="54"/>
      <c r="I34" s="55"/>
      <c r="J34" s="53"/>
      <c r="K34" s="53"/>
      <c r="L34" s="53"/>
      <c r="M34" s="56"/>
      <c r="N34" s="56"/>
      <c r="O34" s="56"/>
      <c r="P34" s="56"/>
      <c r="Q34" s="56"/>
      <c r="R34" s="56"/>
      <c r="S34" s="56"/>
      <c r="T34" s="56"/>
      <c r="U34" s="56"/>
      <c r="Y34" s="23"/>
      <c r="Z34" s="23"/>
      <c r="AA34" s="23"/>
      <c r="AB34" s="23"/>
      <c r="AC34" s="56"/>
      <c r="AD34" s="56"/>
      <c r="AE34" s="56"/>
      <c r="AF34" s="56"/>
      <c r="AG34" s="56"/>
      <c r="AH34" s="23"/>
      <c r="AI34" s="23"/>
      <c r="AJ34" s="23"/>
      <c r="AK34" s="23"/>
      <c r="AM34" s="56"/>
      <c r="AN34" s="56"/>
      <c r="AO34" s="56"/>
      <c r="AP34" s="56"/>
      <c r="AQ34" s="23"/>
      <c r="AR34" s="23"/>
      <c r="AS34" s="23"/>
      <c r="AT34" s="23"/>
      <c r="AU34" s="57" t="s">
        <v>62</v>
      </c>
      <c r="AV34" s="58"/>
      <c r="AW34" s="24">
        <f>AW32+AW31</f>
        <v>1577391.6400000001</v>
      </c>
      <c r="AX34" s="24">
        <f>AX32+AX31</f>
        <v>1673219.0977600003</v>
      </c>
      <c r="AY34" s="24">
        <f>AY32+AY31</f>
        <v>340470.32390799094</v>
      </c>
      <c r="AZ34" s="59">
        <f>'[2]8. Budget Overview'!$G$11</f>
        <v>10745914.726</v>
      </c>
      <c r="BA34" s="59">
        <f>'[2]8. Budget Overview'!$K$11</f>
        <v>11075062.488684</v>
      </c>
      <c r="BB34" s="59">
        <f>'[2]8. Budget Overview'!$O$11</f>
        <v>9992579.613299254</v>
      </c>
      <c r="BC34" s="280"/>
      <c r="BD34" s="280"/>
      <c r="BE34" s="280"/>
      <c r="BF34" s="281">
        <f>SUM(BC33:BF33)</f>
        <v>10745914.272</v>
      </c>
      <c r="BG34" s="280"/>
      <c r="BH34" s="280"/>
      <c r="BI34" s="280"/>
      <c r="BJ34" s="281">
        <f>SUM(BG33:BJ33)</f>
        <v>11075062.488683999</v>
      </c>
      <c r="BK34" s="280"/>
      <c r="BL34" s="280"/>
      <c r="BM34" s="280"/>
      <c r="BN34" s="281">
        <f>SUM(BK33:BN33)</f>
        <v>9992579.732659254</v>
      </c>
    </row>
    <row r="35" spans="1:58" s="9" customFormat="1" ht="61.5" customHeight="1">
      <c r="A35" s="225"/>
      <c r="B35" s="90"/>
      <c r="C35" s="22"/>
      <c r="D35" s="5"/>
      <c r="E35" s="43"/>
      <c r="F35" s="43"/>
      <c r="G35" s="43"/>
      <c r="H35" s="100"/>
      <c r="I35" s="101"/>
      <c r="J35" s="102"/>
      <c r="K35" s="102"/>
      <c r="L35" s="102"/>
      <c r="M35" s="7"/>
      <c r="N35" s="7"/>
      <c r="O35" s="7"/>
      <c r="P35" s="7"/>
      <c r="Q35" s="7"/>
      <c r="R35" s="7"/>
      <c r="S35" s="7"/>
      <c r="T35" s="7"/>
      <c r="U35" s="7"/>
      <c r="V35" s="14"/>
      <c r="W35" s="14"/>
      <c r="X35" s="14"/>
      <c r="Y35" s="7"/>
      <c r="Z35" s="7"/>
      <c r="AA35" s="7"/>
      <c r="AB35" s="7"/>
      <c r="AC35" s="103"/>
      <c r="AD35" s="7"/>
      <c r="AE35" s="7"/>
      <c r="AF35" s="7"/>
      <c r="AG35" s="7"/>
      <c r="AH35" s="7"/>
      <c r="AI35" s="7"/>
      <c r="AJ35" s="7"/>
      <c r="AK35" s="7"/>
      <c r="AL35" s="103"/>
      <c r="AM35" s="103"/>
      <c r="AN35" s="103"/>
      <c r="AO35" s="103"/>
      <c r="AP35" s="103"/>
      <c r="AQ35" s="103"/>
      <c r="AR35" s="103"/>
      <c r="AS35" s="103"/>
      <c r="AT35" s="103"/>
      <c r="AU35" s="103"/>
      <c r="AV35" s="8"/>
      <c r="AZ35" s="13"/>
      <c r="BA35" s="13"/>
      <c r="BB35" s="13"/>
      <c r="BF35" s="278"/>
    </row>
    <row r="36" spans="1:54" s="9" customFormat="1" ht="61.5" customHeight="1">
      <c r="A36" s="225"/>
      <c r="B36" s="104"/>
      <c r="C36" s="22"/>
      <c r="D36" s="5"/>
      <c r="E36" s="43"/>
      <c r="F36" s="43"/>
      <c r="G36" s="43"/>
      <c r="H36" s="91" t="s">
        <v>159</v>
      </c>
      <c r="I36" s="5"/>
      <c r="J36" s="5"/>
      <c r="K36" s="5"/>
      <c r="L36" s="5"/>
      <c r="M36" s="6"/>
      <c r="N36" s="6"/>
      <c r="O36" s="6"/>
      <c r="P36" s="6"/>
      <c r="Q36" s="6"/>
      <c r="R36" s="6"/>
      <c r="S36" s="6"/>
      <c r="T36" s="6"/>
      <c r="U36" s="6"/>
      <c r="Y36" s="7"/>
      <c r="Z36" s="7"/>
      <c r="AA36" s="7"/>
      <c r="AB36" s="7"/>
      <c r="AC36" s="7"/>
      <c r="AD36" s="6"/>
      <c r="AE36" s="6"/>
      <c r="AF36" s="6"/>
      <c r="AG36" s="6"/>
      <c r="AH36" s="7"/>
      <c r="AI36" s="7"/>
      <c r="AJ36" s="7"/>
      <c r="AK36" s="7"/>
      <c r="AM36" s="6"/>
      <c r="AN36" s="6"/>
      <c r="AO36" s="6"/>
      <c r="AP36" s="6"/>
      <c r="AQ36" s="7"/>
      <c r="AR36" s="7"/>
      <c r="AS36" s="7"/>
      <c r="AT36" s="7"/>
      <c r="AV36" s="8"/>
      <c r="AZ36" s="13"/>
      <c r="BA36" s="13"/>
      <c r="BB36" s="13"/>
    </row>
    <row r="37" spans="1:54" s="9" customFormat="1" ht="61.5" customHeight="1">
      <c r="A37" s="225"/>
      <c r="B37" s="104"/>
      <c r="C37" s="22"/>
      <c r="D37" s="5"/>
      <c r="E37" s="43"/>
      <c r="F37" s="43"/>
      <c r="G37" s="43"/>
      <c r="H37" s="91"/>
      <c r="I37" s="5"/>
      <c r="J37" s="5"/>
      <c r="K37" s="5"/>
      <c r="L37" s="5"/>
      <c r="M37" s="6"/>
      <c r="N37" s="6"/>
      <c r="O37" s="6"/>
      <c r="P37" s="6"/>
      <c r="Q37" s="6"/>
      <c r="R37" s="6"/>
      <c r="S37" s="6"/>
      <c r="T37" s="6"/>
      <c r="U37" s="6"/>
      <c r="Y37" s="7"/>
      <c r="Z37" s="7"/>
      <c r="AA37" s="7"/>
      <c r="AB37" s="7"/>
      <c r="AC37" s="6"/>
      <c r="AD37" s="6"/>
      <c r="AE37" s="6"/>
      <c r="AF37" s="6"/>
      <c r="AG37" s="6"/>
      <c r="AH37" s="7"/>
      <c r="AI37" s="7"/>
      <c r="AJ37" s="7"/>
      <c r="AK37" s="7"/>
      <c r="AM37" s="6"/>
      <c r="AN37" s="6"/>
      <c r="AO37" s="6"/>
      <c r="AP37" s="6"/>
      <c r="AQ37" s="7"/>
      <c r="AR37" s="7"/>
      <c r="AS37" s="7"/>
      <c r="AT37" s="7"/>
      <c r="AV37" s="8"/>
      <c r="AZ37" s="13"/>
      <c r="BA37" s="13"/>
      <c r="BB37" s="13"/>
    </row>
    <row r="38" spans="1:54" s="9" customFormat="1" ht="61.5" customHeight="1">
      <c r="A38" s="225"/>
      <c r="B38" s="104"/>
      <c r="C38" s="22"/>
      <c r="D38" s="5"/>
      <c r="E38" s="43"/>
      <c r="F38" s="43"/>
      <c r="G38" s="43"/>
      <c r="H38" s="91"/>
      <c r="I38" s="5"/>
      <c r="J38" s="5"/>
      <c r="K38" s="5"/>
      <c r="L38" s="5"/>
      <c r="M38" s="6"/>
      <c r="N38" s="6"/>
      <c r="O38" s="6"/>
      <c r="P38" s="6"/>
      <c r="Q38" s="6"/>
      <c r="R38" s="6"/>
      <c r="S38" s="6"/>
      <c r="T38" s="6"/>
      <c r="U38" s="6"/>
      <c r="Y38" s="7"/>
      <c r="Z38" s="7"/>
      <c r="AA38" s="7"/>
      <c r="AB38" s="7"/>
      <c r="AC38" s="6"/>
      <c r="AD38" s="6"/>
      <c r="AE38" s="6"/>
      <c r="AF38" s="6"/>
      <c r="AG38" s="6"/>
      <c r="AH38" s="7"/>
      <c r="AI38" s="7"/>
      <c r="AJ38" s="7"/>
      <c r="AK38" s="7"/>
      <c r="AM38" s="6"/>
      <c r="AN38" s="6"/>
      <c r="AO38" s="6"/>
      <c r="AP38" s="6"/>
      <c r="AQ38" s="7"/>
      <c r="AR38" s="7"/>
      <c r="AS38" s="7"/>
      <c r="AT38" s="7"/>
      <c r="AV38" s="8"/>
      <c r="AZ38" s="13"/>
      <c r="BA38" s="13"/>
      <c r="BB38" s="13"/>
    </row>
    <row r="39" spans="1:54" s="9" customFormat="1" ht="61.5" customHeight="1">
      <c r="A39" s="225"/>
      <c r="B39" s="104"/>
      <c r="C39" s="22"/>
      <c r="D39" s="5"/>
      <c r="E39" s="43"/>
      <c r="F39" s="43"/>
      <c r="G39" s="43"/>
      <c r="H39" s="91"/>
      <c r="I39" s="5"/>
      <c r="J39" s="5"/>
      <c r="K39" s="5"/>
      <c r="L39" s="5"/>
      <c r="M39" s="6"/>
      <c r="N39" s="6"/>
      <c r="O39" s="6"/>
      <c r="P39" s="6"/>
      <c r="Q39" s="6"/>
      <c r="R39" s="6"/>
      <c r="S39" s="6"/>
      <c r="T39" s="6"/>
      <c r="U39" s="6"/>
      <c r="Y39" s="7"/>
      <c r="Z39" s="7"/>
      <c r="AA39" s="7"/>
      <c r="AB39" s="7"/>
      <c r="AC39" s="6"/>
      <c r="AD39" s="6"/>
      <c r="AE39" s="6"/>
      <c r="AF39" s="6"/>
      <c r="AG39" s="6"/>
      <c r="AH39" s="7"/>
      <c r="AI39" s="7"/>
      <c r="AJ39" s="7"/>
      <c r="AK39" s="7"/>
      <c r="AM39" s="6"/>
      <c r="AN39" s="6"/>
      <c r="AO39" s="6"/>
      <c r="AP39" s="6"/>
      <c r="AQ39" s="7"/>
      <c r="AR39" s="7"/>
      <c r="AS39" s="7"/>
      <c r="AT39" s="7"/>
      <c r="AV39" s="8"/>
      <c r="AZ39" s="13"/>
      <c r="BA39" s="13"/>
      <c r="BB39" s="13"/>
    </row>
    <row r="40" spans="1:54" s="9" customFormat="1" ht="61.5" customHeight="1">
      <c r="A40" s="225"/>
      <c r="B40" s="104"/>
      <c r="C40" s="22"/>
      <c r="D40" s="5"/>
      <c r="E40" s="43"/>
      <c r="F40" s="43"/>
      <c r="G40" s="43"/>
      <c r="H40" s="91"/>
      <c r="I40" s="5"/>
      <c r="J40" s="5"/>
      <c r="K40" s="5"/>
      <c r="L40" s="5"/>
      <c r="M40" s="6"/>
      <c r="N40" s="6"/>
      <c r="O40" s="6"/>
      <c r="P40" s="6"/>
      <c r="Q40" s="6"/>
      <c r="R40" s="6"/>
      <c r="S40" s="6"/>
      <c r="T40" s="6"/>
      <c r="U40" s="6"/>
      <c r="Y40" s="7"/>
      <c r="Z40" s="7"/>
      <c r="AA40" s="7"/>
      <c r="AB40" s="7"/>
      <c r="AC40" s="6"/>
      <c r="AD40" s="6"/>
      <c r="AE40" s="6"/>
      <c r="AF40" s="6"/>
      <c r="AG40" s="6"/>
      <c r="AH40" s="7"/>
      <c r="AI40" s="7"/>
      <c r="AJ40" s="7"/>
      <c r="AK40" s="7"/>
      <c r="AM40" s="6"/>
      <c r="AN40" s="6"/>
      <c r="AO40" s="6"/>
      <c r="AP40" s="6"/>
      <c r="AQ40" s="7"/>
      <c r="AR40" s="7"/>
      <c r="AS40" s="7"/>
      <c r="AT40" s="7"/>
      <c r="AV40" s="8"/>
      <c r="AZ40" s="13"/>
      <c r="BA40" s="13"/>
      <c r="BB40" s="13"/>
    </row>
    <row r="41" spans="1:54" s="9" customFormat="1" ht="61.5" customHeight="1">
      <c r="A41" s="225"/>
      <c r="B41" s="104"/>
      <c r="C41" s="22"/>
      <c r="D41" s="5"/>
      <c r="E41" s="43"/>
      <c r="F41" s="43"/>
      <c r="G41" s="43"/>
      <c r="H41" s="91"/>
      <c r="I41" s="5"/>
      <c r="J41" s="5"/>
      <c r="K41" s="5"/>
      <c r="L41" s="5"/>
      <c r="M41" s="6"/>
      <c r="N41" s="6"/>
      <c r="O41" s="6"/>
      <c r="P41" s="6"/>
      <c r="Q41" s="6"/>
      <c r="R41" s="6"/>
      <c r="S41" s="6"/>
      <c r="T41" s="6"/>
      <c r="U41" s="6"/>
      <c r="Y41" s="7"/>
      <c r="Z41" s="7"/>
      <c r="AA41" s="7"/>
      <c r="AB41" s="7"/>
      <c r="AC41" s="6"/>
      <c r="AD41" s="6"/>
      <c r="AE41" s="6"/>
      <c r="AF41" s="6"/>
      <c r="AG41" s="6"/>
      <c r="AH41" s="7"/>
      <c r="AI41" s="7"/>
      <c r="AJ41" s="7"/>
      <c r="AK41" s="7"/>
      <c r="AM41" s="6"/>
      <c r="AN41" s="6"/>
      <c r="AO41" s="6"/>
      <c r="AP41" s="6"/>
      <c r="AQ41" s="7"/>
      <c r="AR41" s="7"/>
      <c r="AS41" s="7"/>
      <c r="AT41" s="7"/>
      <c r="AV41" s="8"/>
      <c r="AZ41" s="13"/>
      <c r="BA41" s="13"/>
      <c r="BB41" s="13"/>
    </row>
    <row r="42" spans="1:54" s="9" customFormat="1" ht="61.5" customHeight="1">
      <c r="A42" s="225"/>
      <c r="B42" s="104"/>
      <c r="C42" s="22"/>
      <c r="D42" s="5"/>
      <c r="E42" s="43"/>
      <c r="F42" s="43"/>
      <c r="G42" s="43"/>
      <c r="H42" s="91"/>
      <c r="I42" s="5"/>
      <c r="J42" s="5"/>
      <c r="K42" s="5"/>
      <c r="L42" s="5"/>
      <c r="M42" s="6"/>
      <c r="N42" s="6"/>
      <c r="O42" s="6"/>
      <c r="P42" s="6"/>
      <c r="Q42" s="6"/>
      <c r="R42" s="6"/>
      <c r="S42" s="6"/>
      <c r="T42" s="6"/>
      <c r="U42" s="6"/>
      <c r="Y42" s="7"/>
      <c r="Z42" s="7"/>
      <c r="AA42" s="7"/>
      <c r="AB42" s="7"/>
      <c r="AC42" s="6"/>
      <c r="AD42" s="6"/>
      <c r="AE42" s="6"/>
      <c r="AF42" s="6"/>
      <c r="AG42" s="6"/>
      <c r="AH42" s="7"/>
      <c r="AI42" s="7"/>
      <c r="AJ42" s="7"/>
      <c r="AK42" s="7"/>
      <c r="AM42" s="6"/>
      <c r="AN42" s="6"/>
      <c r="AO42" s="6"/>
      <c r="AP42" s="6"/>
      <c r="AQ42" s="7"/>
      <c r="AR42" s="7"/>
      <c r="AS42" s="7"/>
      <c r="AT42" s="7"/>
      <c r="AV42" s="8"/>
      <c r="AZ42" s="13"/>
      <c r="BA42" s="13"/>
      <c r="BB42" s="13"/>
    </row>
    <row r="43" spans="1:54" s="9" customFormat="1" ht="61.5" customHeight="1">
      <c r="A43" s="225"/>
      <c r="B43" s="104"/>
      <c r="C43" s="22"/>
      <c r="D43" s="5"/>
      <c r="E43" s="43"/>
      <c r="F43" s="43"/>
      <c r="G43" s="43"/>
      <c r="H43" s="91"/>
      <c r="I43" s="5"/>
      <c r="J43" s="5"/>
      <c r="K43" s="5"/>
      <c r="L43" s="5"/>
      <c r="M43" s="6"/>
      <c r="N43" s="6"/>
      <c r="O43" s="6"/>
      <c r="P43" s="6"/>
      <c r="Q43" s="6"/>
      <c r="R43" s="6"/>
      <c r="S43" s="6"/>
      <c r="T43" s="6"/>
      <c r="U43" s="6"/>
      <c r="Y43" s="7"/>
      <c r="Z43" s="7"/>
      <c r="AA43" s="7"/>
      <c r="AB43" s="7"/>
      <c r="AC43" s="6"/>
      <c r="AD43" s="6"/>
      <c r="AE43" s="6"/>
      <c r="AF43" s="6"/>
      <c r="AG43" s="6"/>
      <c r="AH43" s="7"/>
      <c r="AI43" s="7"/>
      <c r="AJ43" s="7"/>
      <c r="AK43" s="7"/>
      <c r="AM43" s="6"/>
      <c r="AN43" s="6"/>
      <c r="AO43" s="6"/>
      <c r="AP43" s="6"/>
      <c r="AQ43" s="7"/>
      <c r="AR43" s="7"/>
      <c r="AS43" s="7"/>
      <c r="AT43" s="7"/>
      <c r="AV43" s="8"/>
      <c r="AZ43" s="13"/>
      <c r="BA43" s="13"/>
      <c r="BB43" s="13"/>
    </row>
    <row r="44" spans="1:54" s="9" customFormat="1" ht="61.5" customHeight="1">
      <c r="A44" s="225"/>
      <c r="B44" s="104"/>
      <c r="C44" s="22"/>
      <c r="D44" s="5"/>
      <c r="E44" s="43"/>
      <c r="F44" s="43"/>
      <c r="G44" s="43"/>
      <c r="H44" s="91"/>
      <c r="I44" s="5"/>
      <c r="J44" s="5"/>
      <c r="K44" s="5"/>
      <c r="L44" s="5"/>
      <c r="M44" s="6"/>
      <c r="N44" s="6"/>
      <c r="O44" s="6"/>
      <c r="P44" s="6"/>
      <c r="Q44" s="6"/>
      <c r="R44" s="6"/>
      <c r="S44" s="6"/>
      <c r="T44" s="6"/>
      <c r="U44" s="6"/>
      <c r="Y44" s="7"/>
      <c r="Z44" s="7"/>
      <c r="AA44" s="7"/>
      <c r="AB44" s="7"/>
      <c r="AC44" s="6"/>
      <c r="AD44" s="6"/>
      <c r="AE44" s="6"/>
      <c r="AF44" s="6"/>
      <c r="AG44" s="6"/>
      <c r="AH44" s="7"/>
      <c r="AI44" s="7"/>
      <c r="AJ44" s="7"/>
      <c r="AK44" s="7"/>
      <c r="AM44" s="6"/>
      <c r="AN44" s="6"/>
      <c r="AO44" s="6"/>
      <c r="AP44" s="6"/>
      <c r="AQ44" s="7"/>
      <c r="AR44" s="7"/>
      <c r="AS44" s="7"/>
      <c r="AT44" s="7"/>
      <c r="AV44" s="8"/>
      <c r="AZ44" s="13"/>
      <c r="BA44" s="13"/>
      <c r="BB44" s="13"/>
    </row>
    <row r="45" spans="1:54" s="9" customFormat="1" ht="61.5" customHeight="1">
      <c r="A45" s="225"/>
      <c r="B45" s="104"/>
      <c r="C45" s="22"/>
      <c r="D45" s="5"/>
      <c r="E45" s="43"/>
      <c r="F45" s="43"/>
      <c r="G45" s="43"/>
      <c r="H45" s="91"/>
      <c r="I45" s="5"/>
      <c r="J45" s="5"/>
      <c r="K45" s="5"/>
      <c r="L45" s="5"/>
      <c r="M45" s="6"/>
      <c r="N45" s="6"/>
      <c r="O45" s="6"/>
      <c r="P45" s="6"/>
      <c r="Q45" s="6"/>
      <c r="R45" s="6"/>
      <c r="S45" s="6"/>
      <c r="T45" s="6"/>
      <c r="U45" s="6"/>
      <c r="Y45" s="7"/>
      <c r="Z45" s="7"/>
      <c r="AA45" s="7"/>
      <c r="AB45" s="7"/>
      <c r="AC45" s="6"/>
      <c r="AD45" s="6"/>
      <c r="AE45" s="6"/>
      <c r="AF45" s="6"/>
      <c r="AG45" s="6"/>
      <c r="AH45" s="7"/>
      <c r="AI45" s="7"/>
      <c r="AJ45" s="7"/>
      <c r="AK45" s="7"/>
      <c r="AM45" s="6"/>
      <c r="AN45" s="6"/>
      <c r="AO45" s="6"/>
      <c r="AP45" s="6"/>
      <c r="AQ45" s="7"/>
      <c r="AR45" s="7"/>
      <c r="AS45" s="7"/>
      <c r="AT45" s="7"/>
      <c r="AV45" s="8"/>
      <c r="AZ45" s="13"/>
      <c r="BA45" s="13"/>
      <c r="BB45" s="13"/>
    </row>
    <row r="46" spans="1:54" s="9" customFormat="1" ht="61.5" customHeight="1">
      <c r="A46" s="225"/>
      <c r="B46" s="104"/>
      <c r="C46" s="22"/>
      <c r="D46" s="5"/>
      <c r="E46" s="43"/>
      <c r="F46" s="43"/>
      <c r="G46" s="43"/>
      <c r="H46" s="91"/>
      <c r="I46" s="5"/>
      <c r="J46" s="5"/>
      <c r="K46" s="5"/>
      <c r="L46" s="5"/>
      <c r="M46" s="6"/>
      <c r="N46" s="6"/>
      <c r="O46" s="6"/>
      <c r="P46" s="6"/>
      <c r="Q46" s="6"/>
      <c r="R46" s="6"/>
      <c r="S46" s="6"/>
      <c r="T46" s="6"/>
      <c r="U46" s="6"/>
      <c r="Y46" s="7"/>
      <c r="Z46" s="7"/>
      <c r="AA46" s="7"/>
      <c r="AB46" s="7"/>
      <c r="AC46" s="6"/>
      <c r="AD46" s="6"/>
      <c r="AE46" s="6"/>
      <c r="AF46" s="6"/>
      <c r="AG46" s="6"/>
      <c r="AH46" s="7"/>
      <c r="AI46" s="7"/>
      <c r="AJ46" s="7"/>
      <c r="AK46" s="7"/>
      <c r="AM46" s="6"/>
      <c r="AN46" s="6"/>
      <c r="AO46" s="6"/>
      <c r="AP46" s="6"/>
      <c r="AQ46" s="7"/>
      <c r="AR46" s="7"/>
      <c r="AS46" s="7"/>
      <c r="AT46" s="7"/>
      <c r="AV46" s="8"/>
      <c r="AZ46" s="13"/>
      <c r="BA46" s="13"/>
      <c r="BB46" s="13"/>
    </row>
    <row r="47" spans="1:54" s="9" customFormat="1" ht="61.5" customHeight="1">
      <c r="A47" s="225"/>
      <c r="B47" s="104"/>
      <c r="C47" s="22"/>
      <c r="D47" s="5"/>
      <c r="E47" s="43"/>
      <c r="F47" s="43"/>
      <c r="G47" s="43"/>
      <c r="H47" s="91"/>
      <c r="I47" s="5"/>
      <c r="J47" s="5"/>
      <c r="K47" s="5"/>
      <c r="L47" s="5"/>
      <c r="M47" s="6"/>
      <c r="N47" s="6"/>
      <c r="O47" s="6"/>
      <c r="P47" s="6"/>
      <c r="Q47" s="6"/>
      <c r="R47" s="6"/>
      <c r="S47" s="6"/>
      <c r="T47" s="6"/>
      <c r="U47" s="6"/>
      <c r="Y47" s="7"/>
      <c r="Z47" s="7"/>
      <c r="AA47" s="7"/>
      <c r="AB47" s="7"/>
      <c r="AC47" s="6"/>
      <c r="AD47" s="6"/>
      <c r="AE47" s="6"/>
      <c r="AF47" s="6"/>
      <c r="AG47" s="6"/>
      <c r="AH47" s="7"/>
      <c r="AI47" s="7"/>
      <c r="AJ47" s="7"/>
      <c r="AK47" s="7"/>
      <c r="AM47" s="6"/>
      <c r="AN47" s="6"/>
      <c r="AO47" s="6"/>
      <c r="AP47" s="6"/>
      <c r="AQ47" s="7"/>
      <c r="AR47" s="7"/>
      <c r="AS47" s="7"/>
      <c r="AT47" s="7"/>
      <c r="AV47" s="8"/>
      <c r="AZ47" s="13"/>
      <c r="BA47" s="13"/>
      <c r="BB47" s="13"/>
    </row>
    <row r="48" spans="1:54" s="9" customFormat="1" ht="61.5" customHeight="1">
      <c r="A48" s="225"/>
      <c r="B48" s="104"/>
      <c r="C48" s="22"/>
      <c r="D48" s="5"/>
      <c r="E48" s="43"/>
      <c r="F48" s="43"/>
      <c r="G48" s="43"/>
      <c r="H48" s="91"/>
      <c r="I48" s="5"/>
      <c r="J48" s="5"/>
      <c r="K48" s="5"/>
      <c r="L48" s="5"/>
      <c r="M48" s="6"/>
      <c r="N48" s="6"/>
      <c r="O48" s="6"/>
      <c r="P48" s="6"/>
      <c r="Q48" s="6"/>
      <c r="R48" s="6"/>
      <c r="S48" s="6"/>
      <c r="T48" s="6"/>
      <c r="U48" s="6"/>
      <c r="Y48" s="7"/>
      <c r="Z48" s="7"/>
      <c r="AA48" s="7"/>
      <c r="AB48" s="7"/>
      <c r="AC48" s="6"/>
      <c r="AD48" s="6"/>
      <c r="AE48" s="6"/>
      <c r="AF48" s="6"/>
      <c r="AG48" s="6"/>
      <c r="AH48" s="7"/>
      <c r="AI48" s="7"/>
      <c r="AJ48" s="7"/>
      <c r="AK48" s="7"/>
      <c r="AM48" s="6"/>
      <c r="AN48" s="6"/>
      <c r="AO48" s="6"/>
      <c r="AP48" s="6"/>
      <c r="AQ48" s="7"/>
      <c r="AR48" s="7"/>
      <c r="AS48" s="7"/>
      <c r="AT48" s="7"/>
      <c r="AV48" s="8"/>
      <c r="AZ48" s="13"/>
      <c r="BA48" s="13"/>
      <c r="BB48" s="13"/>
    </row>
    <row r="49" spans="1:54" s="9" customFormat="1" ht="61.5" customHeight="1">
      <c r="A49" s="225"/>
      <c r="B49" s="104"/>
      <c r="C49" s="22"/>
      <c r="D49" s="5"/>
      <c r="E49" s="43"/>
      <c r="F49" s="43"/>
      <c r="G49" s="43"/>
      <c r="H49" s="91"/>
      <c r="I49" s="5"/>
      <c r="J49" s="5"/>
      <c r="K49" s="5"/>
      <c r="L49" s="5"/>
      <c r="M49" s="6"/>
      <c r="N49" s="6"/>
      <c r="O49" s="6"/>
      <c r="P49" s="6"/>
      <c r="Q49" s="6"/>
      <c r="R49" s="6"/>
      <c r="S49" s="6"/>
      <c r="T49" s="6"/>
      <c r="U49" s="6"/>
      <c r="Y49" s="7"/>
      <c r="Z49" s="7"/>
      <c r="AA49" s="7"/>
      <c r="AB49" s="7"/>
      <c r="AC49" s="6"/>
      <c r="AD49" s="6"/>
      <c r="AE49" s="6"/>
      <c r="AF49" s="6"/>
      <c r="AG49" s="6"/>
      <c r="AH49" s="7"/>
      <c r="AI49" s="7"/>
      <c r="AJ49" s="7"/>
      <c r="AK49" s="7"/>
      <c r="AM49" s="6"/>
      <c r="AN49" s="6"/>
      <c r="AO49" s="6"/>
      <c r="AP49" s="6"/>
      <c r="AQ49" s="7"/>
      <c r="AR49" s="7"/>
      <c r="AS49" s="7"/>
      <c r="AT49" s="7"/>
      <c r="AV49" s="8"/>
      <c r="AZ49" s="13"/>
      <c r="BA49" s="13"/>
      <c r="BB49" s="13"/>
    </row>
    <row r="50" spans="1:54" s="9" customFormat="1" ht="61.5" customHeight="1">
      <c r="A50" s="225"/>
      <c r="B50" s="104"/>
      <c r="C50" s="22"/>
      <c r="D50" s="5"/>
      <c r="E50" s="43"/>
      <c r="F50" s="43"/>
      <c r="G50" s="43"/>
      <c r="H50" s="91"/>
      <c r="I50" s="5"/>
      <c r="J50" s="5"/>
      <c r="K50" s="5"/>
      <c r="L50" s="5"/>
      <c r="M50" s="6"/>
      <c r="N50" s="6"/>
      <c r="O50" s="6"/>
      <c r="P50" s="6"/>
      <c r="Q50" s="6"/>
      <c r="R50" s="6"/>
      <c r="S50" s="6"/>
      <c r="T50" s="6"/>
      <c r="U50" s="6"/>
      <c r="Y50" s="7"/>
      <c r="Z50" s="7"/>
      <c r="AA50" s="7"/>
      <c r="AB50" s="7"/>
      <c r="AC50" s="6"/>
      <c r="AD50" s="6"/>
      <c r="AE50" s="6"/>
      <c r="AF50" s="6"/>
      <c r="AG50" s="6"/>
      <c r="AH50" s="7"/>
      <c r="AI50" s="7"/>
      <c r="AJ50" s="7"/>
      <c r="AK50" s="7"/>
      <c r="AM50" s="6"/>
      <c r="AN50" s="6"/>
      <c r="AO50" s="6"/>
      <c r="AP50" s="6"/>
      <c r="AQ50" s="7"/>
      <c r="AR50" s="7"/>
      <c r="AS50" s="7"/>
      <c r="AT50" s="7"/>
      <c r="AV50" s="8"/>
      <c r="AZ50" s="13"/>
      <c r="BA50" s="13"/>
      <c r="BB50" s="13"/>
    </row>
    <row r="51" spans="1:54" s="9" customFormat="1" ht="61.5" customHeight="1">
      <c r="A51" s="225"/>
      <c r="B51" s="104"/>
      <c r="C51" s="22"/>
      <c r="D51" s="5"/>
      <c r="E51" s="43"/>
      <c r="F51" s="43"/>
      <c r="G51" s="43"/>
      <c r="H51" s="91"/>
      <c r="I51" s="5"/>
      <c r="J51" s="5"/>
      <c r="K51" s="5"/>
      <c r="L51" s="5"/>
      <c r="M51" s="6"/>
      <c r="N51" s="6"/>
      <c r="O51" s="6"/>
      <c r="P51" s="6"/>
      <c r="Q51" s="6"/>
      <c r="R51" s="6"/>
      <c r="S51" s="6"/>
      <c r="T51" s="6"/>
      <c r="U51" s="6"/>
      <c r="Y51" s="7"/>
      <c r="Z51" s="7"/>
      <c r="AA51" s="7"/>
      <c r="AB51" s="7"/>
      <c r="AC51" s="6"/>
      <c r="AD51" s="6"/>
      <c r="AE51" s="6"/>
      <c r="AF51" s="6"/>
      <c r="AG51" s="6"/>
      <c r="AH51" s="7"/>
      <c r="AI51" s="7"/>
      <c r="AJ51" s="7"/>
      <c r="AK51" s="7"/>
      <c r="AM51" s="6"/>
      <c r="AN51" s="6"/>
      <c r="AO51" s="6"/>
      <c r="AP51" s="6"/>
      <c r="AQ51" s="7"/>
      <c r="AR51" s="7"/>
      <c r="AS51" s="7"/>
      <c r="AT51" s="7"/>
      <c r="AV51" s="8"/>
      <c r="AZ51" s="13"/>
      <c r="BA51" s="13"/>
      <c r="BB51" s="13"/>
    </row>
    <row r="52" spans="1:54" s="9" customFormat="1" ht="61.5" customHeight="1">
      <c r="A52" s="225"/>
      <c r="B52" s="104"/>
      <c r="C52" s="22"/>
      <c r="D52" s="5"/>
      <c r="E52" s="43"/>
      <c r="F52" s="43"/>
      <c r="G52" s="43"/>
      <c r="H52" s="91"/>
      <c r="I52" s="5"/>
      <c r="J52" s="5"/>
      <c r="K52" s="5"/>
      <c r="L52" s="5"/>
      <c r="M52" s="6"/>
      <c r="N52" s="6"/>
      <c r="O52" s="6"/>
      <c r="P52" s="6"/>
      <c r="Q52" s="6"/>
      <c r="R52" s="6"/>
      <c r="S52" s="6"/>
      <c r="T52" s="6"/>
      <c r="U52" s="6"/>
      <c r="Y52" s="7"/>
      <c r="Z52" s="7"/>
      <c r="AA52" s="7"/>
      <c r="AB52" s="7"/>
      <c r="AC52" s="6"/>
      <c r="AD52" s="6"/>
      <c r="AE52" s="6"/>
      <c r="AF52" s="6"/>
      <c r="AG52" s="6"/>
      <c r="AH52" s="7"/>
      <c r="AI52" s="7"/>
      <c r="AJ52" s="7"/>
      <c r="AK52" s="7"/>
      <c r="AM52" s="6"/>
      <c r="AN52" s="6"/>
      <c r="AO52" s="6"/>
      <c r="AP52" s="6"/>
      <c r="AQ52" s="7"/>
      <c r="AR52" s="7"/>
      <c r="AS52" s="7"/>
      <c r="AT52" s="7"/>
      <c r="AV52" s="8"/>
      <c r="AZ52" s="13"/>
      <c r="BA52" s="13"/>
      <c r="BB52" s="13"/>
    </row>
    <row r="53" spans="1:54" s="9" customFormat="1" ht="61.5" customHeight="1">
      <c r="A53" s="225"/>
      <c r="B53" s="104"/>
      <c r="C53" s="22"/>
      <c r="D53" s="5"/>
      <c r="E53" s="43"/>
      <c r="F53" s="43"/>
      <c r="G53" s="43"/>
      <c r="H53" s="91"/>
      <c r="I53" s="5"/>
      <c r="J53" s="5"/>
      <c r="K53" s="5"/>
      <c r="L53" s="5"/>
      <c r="M53" s="6"/>
      <c r="N53" s="6"/>
      <c r="O53" s="6"/>
      <c r="P53" s="6"/>
      <c r="Q53" s="6"/>
      <c r="R53" s="6"/>
      <c r="S53" s="6"/>
      <c r="T53" s="6"/>
      <c r="U53" s="6"/>
      <c r="Y53" s="7"/>
      <c r="Z53" s="7"/>
      <c r="AA53" s="7"/>
      <c r="AB53" s="7"/>
      <c r="AC53" s="6"/>
      <c r="AD53" s="6"/>
      <c r="AE53" s="6"/>
      <c r="AF53" s="6"/>
      <c r="AG53" s="6"/>
      <c r="AH53" s="7"/>
      <c r="AI53" s="7"/>
      <c r="AJ53" s="7"/>
      <c r="AK53" s="7"/>
      <c r="AM53" s="6"/>
      <c r="AN53" s="6"/>
      <c r="AO53" s="6"/>
      <c r="AP53" s="6"/>
      <c r="AQ53" s="7"/>
      <c r="AR53" s="7"/>
      <c r="AS53" s="7"/>
      <c r="AT53" s="7"/>
      <c r="AV53" s="8"/>
      <c r="AZ53" s="13"/>
      <c r="BA53" s="13"/>
      <c r="BB53" s="13"/>
    </row>
    <row r="54" spans="1:54" s="9" customFormat="1" ht="61.5" customHeight="1">
      <c r="A54" s="225"/>
      <c r="B54" s="104"/>
      <c r="C54" s="22"/>
      <c r="D54" s="5"/>
      <c r="E54" s="43"/>
      <c r="F54" s="43"/>
      <c r="G54" s="43"/>
      <c r="H54" s="91"/>
      <c r="I54" s="5"/>
      <c r="J54" s="5"/>
      <c r="K54" s="5"/>
      <c r="L54" s="5"/>
      <c r="M54" s="6"/>
      <c r="N54" s="6"/>
      <c r="O54" s="6"/>
      <c r="P54" s="6"/>
      <c r="Q54" s="6"/>
      <c r="R54" s="6"/>
      <c r="S54" s="6"/>
      <c r="T54" s="6"/>
      <c r="U54" s="6"/>
      <c r="Y54" s="7"/>
      <c r="Z54" s="7"/>
      <c r="AA54" s="7"/>
      <c r="AB54" s="7"/>
      <c r="AC54" s="6"/>
      <c r="AD54" s="6"/>
      <c r="AE54" s="6"/>
      <c r="AF54" s="6"/>
      <c r="AG54" s="6"/>
      <c r="AH54" s="7"/>
      <c r="AI54" s="7"/>
      <c r="AJ54" s="7"/>
      <c r="AK54" s="7"/>
      <c r="AM54" s="6"/>
      <c r="AN54" s="6"/>
      <c r="AO54" s="6"/>
      <c r="AP54" s="6"/>
      <c r="AQ54" s="7"/>
      <c r="AR54" s="7"/>
      <c r="AS54" s="7"/>
      <c r="AT54" s="7"/>
      <c r="AV54" s="8"/>
      <c r="AZ54" s="13"/>
      <c r="BA54" s="13"/>
      <c r="BB54" s="13"/>
    </row>
    <row r="55" spans="1:54" s="9" customFormat="1" ht="61.5" customHeight="1">
      <c r="A55" s="225"/>
      <c r="B55" s="104"/>
      <c r="C55" s="22"/>
      <c r="D55" s="5"/>
      <c r="E55" s="43"/>
      <c r="F55" s="43"/>
      <c r="G55" s="43"/>
      <c r="H55" s="91"/>
      <c r="I55" s="5"/>
      <c r="J55" s="5"/>
      <c r="K55" s="5"/>
      <c r="L55" s="5"/>
      <c r="M55" s="6"/>
      <c r="N55" s="6"/>
      <c r="O55" s="6"/>
      <c r="P55" s="6"/>
      <c r="Q55" s="6"/>
      <c r="R55" s="6"/>
      <c r="S55" s="6"/>
      <c r="T55" s="6"/>
      <c r="U55" s="6"/>
      <c r="Y55" s="7"/>
      <c r="Z55" s="7"/>
      <c r="AA55" s="7"/>
      <c r="AB55" s="7"/>
      <c r="AC55" s="6"/>
      <c r="AD55" s="6"/>
      <c r="AE55" s="6"/>
      <c r="AF55" s="6"/>
      <c r="AG55" s="6"/>
      <c r="AH55" s="7"/>
      <c r="AI55" s="7"/>
      <c r="AJ55" s="7"/>
      <c r="AK55" s="7"/>
      <c r="AM55" s="6"/>
      <c r="AN55" s="6"/>
      <c r="AO55" s="6"/>
      <c r="AP55" s="6"/>
      <c r="AQ55" s="7"/>
      <c r="AR55" s="7"/>
      <c r="AS55" s="7"/>
      <c r="AT55" s="7"/>
      <c r="AV55" s="8"/>
      <c r="AZ55" s="13"/>
      <c r="BA55" s="13"/>
      <c r="BB55" s="13"/>
    </row>
    <row r="56" spans="48:52" ht="61.5" customHeight="1">
      <c r="AV56" s="12"/>
      <c r="AW56" s="4"/>
      <c r="AZ56" s="19"/>
    </row>
    <row r="57" spans="48:52" ht="61.5" customHeight="1">
      <c r="AV57" s="12"/>
      <c r="AW57" s="4"/>
      <c r="AZ57" s="19"/>
    </row>
    <row r="58" spans="48:52" ht="61.5" customHeight="1">
      <c r="AV58" s="12"/>
      <c r="AW58" s="4"/>
      <c r="AZ58" s="19"/>
    </row>
    <row r="59" spans="48:52" ht="61.5" customHeight="1">
      <c r="AV59" s="12"/>
      <c r="AW59" s="4"/>
      <c r="AZ59" s="19"/>
    </row>
    <row r="60" spans="48:52" ht="61.5" customHeight="1">
      <c r="AV60" s="12"/>
      <c r="AW60" s="4"/>
      <c r="AZ60" s="19"/>
    </row>
    <row r="61" spans="48:52" ht="61.5" customHeight="1">
      <c r="AV61" s="12"/>
      <c r="AW61" s="4"/>
      <c r="AZ61" s="19"/>
    </row>
    <row r="62" spans="48:52" ht="61.5" customHeight="1">
      <c r="AV62" s="12"/>
      <c r="AW62" s="4"/>
      <c r="AZ62" s="19"/>
    </row>
    <row r="63" spans="48:52" ht="61.5" customHeight="1">
      <c r="AV63" s="12"/>
      <c r="AW63" s="4"/>
      <c r="AZ63" s="19"/>
    </row>
    <row r="64" spans="48:52" ht="61.5" customHeight="1">
      <c r="AV64" s="12"/>
      <c r="AW64" s="4"/>
      <c r="AZ64" s="19"/>
    </row>
    <row r="65" spans="48:52" ht="61.5" customHeight="1">
      <c r="AV65" s="12"/>
      <c r="AW65" s="4"/>
      <c r="AZ65" s="19"/>
    </row>
    <row r="66" spans="48:52" ht="61.5" customHeight="1">
      <c r="AV66" s="12"/>
      <c r="AW66" s="4"/>
      <c r="AZ66" s="19"/>
    </row>
    <row r="67" spans="48:52" ht="61.5" customHeight="1">
      <c r="AV67" s="12"/>
      <c r="AW67" s="4"/>
      <c r="AZ67" s="19"/>
    </row>
    <row r="68" spans="48:52" ht="61.5" customHeight="1">
      <c r="AV68" s="12"/>
      <c r="AW68" s="4"/>
      <c r="AZ68" s="19"/>
    </row>
    <row r="69" spans="48:52" ht="61.5" customHeight="1">
      <c r="AV69" s="12"/>
      <c r="AW69" s="4"/>
      <c r="AZ69" s="19"/>
    </row>
    <row r="70" spans="48:52" ht="61.5" customHeight="1">
      <c r="AV70" s="12"/>
      <c r="AW70" s="4"/>
      <c r="AZ70" s="19"/>
    </row>
    <row r="71" spans="48:52" ht="61.5" customHeight="1">
      <c r="AV71" s="12"/>
      <c r="AW71" s="4"/>
      <c r="AZ71" s="19"/>
    </row>
    <row r="72" spans="48:52" ht="61.5" customHeight="1">
      <c r="AV72" s="12"/>
      <c r="AW72" s="4"/>
      <c r="AZ72" s="19"/>
    </row>
    <row r="73" spans="48:52" ht="61.5" customHeight="1">
      <c r="AV73" s="12"/>
      <c r="AW73" s="4"/>
      <c r="AZ73" s="19"/>
    </row>
    <row r="74" spans="48:52" ht="61.5" customHeight="1">
      <c r="AV74" s="12"/>
      <c r="AW74" s="4"/>
      <c r="AZ74" s="19"/>
    </row>
    <row r="75" spans="48:52" ht="61.5" customHeight="1">
      <c r="AV75" s="12"/>
      <c r="AW75" s="4"/>
      <c r="AZ75" s="19"/>
    </row>
    <row r="76" spans="48:52" ht="61.5" customHeight="1">
      <c r="AV76" s="12"/>
      <c r="AW76" s="4"/>
      <c r="AZ76" s="19"/>
    </row>
    <row r="77" spans="48:52" ht="61.5" customHeight="1">
      <c r="AV77" s="12"/>
      <c r="AW77" s="4"/>
      <c r="AZ77" s="19"/>
    </row>
    <row r="78" spans="48:52" ht="61.5" customHeight="1">
      <c r="AV78" s="12"/>
      <c r="AW78" s="4"/>
      <c r="AZ78" s="19"/>
    </row>
    <row r="79" spans="48:52" ht="61.5" customHeight="1">
      <c r="AV79" s="12"/>
      <c r="AW79" s="4"/>
      <c r="AZ79" s="19"/>
    </row>
    <row r="80" spans="48:52" ht="61.5" customHeight="1">
      <c r="AV80" s="12"/>
      <c r="AW80" s="4"/>
      <c r="AZ80" s="19"/>
    </row>
    <row r="81" spans="48:52" ht="61.5" customHeight="1">
      <c r="AV81" s="12"/>
      <c r="AW81" s="4"/>
      <c r="AZ81" s="19"/>
    </row>
    <row r="82" spans="48:52" ht="61.5" customHeight="1">
      <c r="AV82" s="12"/>
      <c r="AW82" s="4"/>
      <c r="AZ82" s="19"/>
    </row>
    <row r="83" spans="48:52" ht="61.5" customHeight="1">
      <c r="AV83" s="12"/>
      <c r="AW83" s="4"/>
      <c r="AZ83" s="19"/>
    </row>
    <row r="84" spans="48:52" ht="61.5" customHeight="1">
      <c r="AV84" s="12"/>
      <c r="AW84" s="4"/>
      <c r="AZ84" s="19"/>
    </row>
    <row r="85" spans="48:52" ht="61.5" customHeight="1">
      <c r="AV85" s="12"/>
      <c r="AW85" s="4"/>
      <c r="AZ85" s="19"/>
    </row>
    <row r="86" spans="48:52" ht="61.5" customHeight="1">
      <c r="AV86" s="12"/>
      <c r="AW86" s="4"/>
      <c r="AZ86" s="19"/>
    </row>
    <row r="87" spans="48:52" ht="61.5" customHeight="1">
      <c r="AV87" s="12"/>
      <c r="AW87" s="4"/>
      <c r="AZ87" s="19"/>
    </row>
    <row r="88" spans="48:52" ht="61.5" customHeight="1">
      <c r="AV88" s="12"/>
      <c r="AW88" s="4"/>
      <c r="AZ88" s="19"/>
    </row>
    <row r="89" spans="48:52" ht="61.5" customHeight="1">
      <c r="AV89" s="12"/>
      <c r="AW89" s="4"/>
      <c r="AZ89" s="19"/>
    </row>
    <row r="90" spans="48:52" ht="61.5" customHeight="1">
      <c r="AV90" s="12"/>
      <c r="AW90" s="4"/>
      <c r="AZ90" s="19"/>
    </row>
    <row r="91" spans="48:52" ht="61.5" customHeight="1">
      <c r="AV91" s="12"/>
      <c r="AW91" s="4"/>
      <c r="AZ91" s="19"/>
    </row>
    <row r="92" spans="48:52" ht="61.5" customHeight="1">
      <c r="AV92" s="12"/>
      <c r="AW92" s="4"/>
      <c r="AZ92" s="19"/>
    </row>
    <row r="93" spans="48:52" ht="61.5" customHeight="1">
      <c r="AV93" s="12"/>
      <c r="AW93" s="4"/>
      <c r="AZ93" s="19"/>
    </row>
    <row r="94" spans="48:52" ht="61.5" customHeight="1">
      <c r="AV94" s="12"/>
      <c r="AW94" s="4"/>
      <c r="AZ94" s="19"/>
    </row>
    <row r="95" spans="48:52" ht="61.5" customHeight="1">
      <c r="AV95" s="12"/>
      <c r="AW95" s="4"/>
      <c r="AZ95" s="19"/>
    </row>
    <row r="96" spans="48:52" ht="61.5" customHeight="1">
      <c r="AV96" s="12"/>
      <c r="AW96" s="4"/>
      <c r="AZ96" s="19"/>
    </row>
    <row r="97" spans="48:52" ht="61.5" customHeight="1">
      <c r="AV97" s="12"/>
      <c r="AW97" s="4"/>
      <c r="AZ97" s="19"/>
    </row>
    <row r="98" spans="48:52" ht="61.5" customHeight="1">
      <c r="AV98" s="12"/>
      <c r="AW98" s="4"/>
      <c r="AZ98" s="19"/>
    </row>
    <row r="99" spans="48:52" ht="61.5" customHeight="1">
      <c r="AV99" s="12"/>
      <c r="AW99" s="4"/>
      <c r="AZ99" s="19"/>
    </row>
    <row r="100" spans="48:52" ht="61.5" customHeight="1">
      <c r="AV100" s="12"/>
      <c r="AW100" s="4"/>
      <c r="AZ100" s="19"/>
    </row>
    <row r="101" spans="48:52" ht="61.5" customHeight="1">
      <c r="AV101" s="12"/>
      <c r="AW101" s="4"/>
      <c r="AZ101" s="19"/>
    </row>
    <row r="102" spans="48:52" ht="61.5" customHeight="1">
      <c r="AV102" s="12"/>
      <c r="AW102" s="4"/>
      <c r="AZ102" s="19"/>
    </row>
    <row r="103" spans="48:52" ht="61.5" customHeight="1">
      <c r="AV103" s="12"/>
      <c r="AW103" s="4"/>
      <c r="AZ103" s="19"/>
    </row>
    <row r="104" spans="48:52" ht="61.5" customHeight="1">
      <c r="AV104" s="12"/>
      <c r="AW104" s="4"/>
      <c r="AZ104" s="19"/>
    </row>
    <row r="105" spans="48:52" ht="61.5" customHeight="1">
      <c r="AV105" s="12"/>
      <c r="AW105" s="4"/>
      <c r="AZ105" s="19"/>
    </row>
    <row r="106" spans="48:52" ht="61.5" customHeight="1">
      <c r="AV106" s="12"/>
      <c r="AW106" s="4"/>
      <c r="AZ106" s="19"/>
    </row>
    <row r="107" spans="48:52" ht="61.5" customHeight="1">
      <c r="AV107" s="12"/>
      <c r="AW107" s="4"/>
      <c r="AZ107" s="19"/>
    </row>
    <row r="108" spans="48:52" ht="61.5" customHeight="1">
      <c r="AV108" s="12"/>
      <c r="AW108" s="4"/>
      <c r="AZ108" s="19"/>
    </row>
    <row r="109" spans="48:52" ht="61.5" customHeight="1">
      <c r="AV109" s="12"/>
      <c r="AW109" s="4"/>
      <c r="AZ109" s="19"/>
    </row>
    <row r="110" spans="48:52" ht="61.5" customHeight="1">
      <c r="AV110" s="12"/>
      <c r="AW110" s="4"/>
      <c r="AZ110" s="19"/>
    </row>
    <row r="111" spans="48:52" ht="61.5" customHeight="1">
      <c r="AV111" s="12"/>
      <c r="AW111" s="4"/>
      <c r="AZ111" s="19"/>
    </row>
    <row r="112" spans="48:52" ht="61.5" customHeight="1">
      <c r="AV112" s="12"/>
      <c r="AW112" s="4"/>
      <c r="AZ112" s="19"/>
    </row>
    <row r="113" spans="48:52" ht="61.5" customHeight="1">
      <c r="AV113" s="12"/>
      <c r="AW113" s="4"/>
      <c r="AZ113" s="19"/>
    </row>
    <row r="114" spans="48:52" ht="61.5" customHeight="1">
      <c r="AV114" s="12"/>
      <c r="AW114" s="4"/>
      <c r="AZ114" s="19"/>
    </row>
    <row r="115" spans="48:52" ht="61.5" customHeight="1">
      <c r="AV115" s="12"/>
      <c r="AW115" s="4"/>
      <c r="AZ115" s="19"/>
    </row>
    <row r="116" spans="48:52" ht="61.5" customHeight="1">
      <c r="AV116" s="12"/>
      <c r="AW116" s="4"/>
      <c r="AZ116" s="19"/>
    </row>
    <row r="117" spans="48:52" ht="61.5" customHeight="1">
      <c r="AV117" s="12"/>
      <c r="AW117" s="4"/>
      <c r="AZ117" s="19"/>
    </row>
    <row r="118" spans="48:52" ht="61.5" customHeight="1">
      <c r="AV118" s="12"/>
      <c r="AW118" s="4"/>
      <c r="AZ118" s="19"/>
    </row>
    <row r="119" spans="48:52" ht="61.5" customHeight="1">
      <c r="AV119" s="12"/>
      <c r="AW119" s="4"/>
      <c r="AZ119" s="19"/>
    </row>
    <row r="120" spans="48:52" ht="61.5" customHeight="1">
      <c r="AV120" s="12"/>
      <c r="AW120" s="4"/>
      <c r="AZ120" s="19"/>
    </row>
    <row r="121" spans="48:52" ht="61.5" customHeight="1">
      <c r="AV121" s="12"/>
      <c r="AW121" s="4"/>
      <c r="AZ121" s="19"/>
    </row>
    <row r="122" spans="48:52" ht="61.5" customHeight="1">
      <c r="AV122" s="12"/>
      <c r="AW122" s="4"/>
      <c r="AZ122" s="19"/>
    </row>
    <row r="123" spans="48:52" ht="61.5" customHeight="1">
      <c r="AV123" s="12"/>
      <c r="AW123" s="4"/>
      <c r="AZ123" s="19"/>
    </row>
    <row r="124" spans="48:52" ht="61.5" customHeight="1">
      <c r="AV124" s="12"/>
      <c r="AW124" s="4"/>
      <c r="AZ124" s="19"/>
    </row>
    <row r="125" spans="48:52" ht="61.5" customHeight="1">
      <c r="AV125" s="12"/>
      <c r="AW125" s="4"/>
      <c r="AZ125" s="19"/>
    </row>
    <row r="126" spans="48:52" ht="61.5" customHeight="1">
      <c r="AV126" s="12"/>
      <c r="AW126" s="4"/>
      <c r="AZ126" s="19"/>
    </row>
    <row r="127" spans="48:52" ht="61.5" customHeight="1">
      <c r="AV127" s="12"/>
      <c r="AW127" s="4"/>
      <c r="AZ127" s="19"/>
    </row>
    <row r="128" spans="48:52" ht="61.5" customHeight="1">
      <c r="AV128" s="12"/>
      <c r="AW128" s="4"/>
      <c r="AZ128" s="19"/>
    </row>
    <row r="129" spans="48:52" ht="61.5" customHeight="1">
      <c r="AV129" s="12"/>
      <c r="AW129" s="4"/>
      <c r="AZ129" s="19"/>
    </row>
    <row r="130" spans="48:52" ht="61.5" customHeight="1">
      <c r="AV130" s="12"/>
      <c r="AW130" s="4"/>
      <c r="AZ130" s="19"/>
    </row>
    <row r="131" spans="48:52" ht="61.5" customHeight="1">
      <c r="AV131" s="12"/>
      <c r="AW131" s="4"/>
      <c r="AZ131" s="19"/>
    </row>
    <row r="132" spans="48:52" ht="61.5" customHeight="1">
      <c r="AV132" s="12"/>
      <c r="AW132" s="4"/>
      <c r="AZ132" s="19"/>
    </row>
    <row r="133" spans="48:52" ht="61.5" customHeight="1">
      <c r="AV133" s="12"/>
      <c r="AW133" s="4"/>
      <c r="AZ133" s="19"/>
    </row>
    <row r="134" spans="48:52" ht="61.5" customHeight="1">
      <c r="AV134" s="12"/>
      <c r="AW134" s="4"/>
      <c r="AZ134" s="19"/>
    </row>
    <row r="135" spans="48:52" ht="61.5" customHeight="1">
      <c r="AV135" s="12"/>
      <c r="AW135" s="4"/>
      <c r="AZ135" s="19"/>
    </row>
    <row r="136" spans="48:52" ht="61.5" customHeight="1">
      <c r="AV136" s="12"/>
      <c r="AW136" s="4"/>
      <c r="AZ136" s="19"/>
    </row>
    <row r="137" spans="48:52" ht="61.5" customHeight="1">
      <c r="AV137" s="12"/>
      <c r="AW137" s="4"/>
      <c r="AZ137" s="19"/>
    </row>
    <row r="138" spans="48:52" ht="61.5" customHeight="1">
      <c r="AV138" s="12"/>
      <c r="AW138" s="4"/>
      <c r="AZ138" s="19"/>
    </row>
    <row r="139" spans="48:52" ht="61.5" customHeight="1">
      <c r="AV139" s="12"/>
      <c r="AW139" s="4"/>
      <c r="AZ139" s="19"/>
    </row>
    <row r="140" spans="48:52" ht="61.5" customHeight="1">
      <c r="AV140" s="12"/>
      <c r="AW140" s="4"/>
      <c r="AZ140" s="19"/>
    </row>
    <row r="141" spans="48:52" ht="61.5" customHeight="1">
      <c r="AV141" s="12"/>
      <c r="AW141" s="4"/>
      <c r="AZ141" s="19"/>
    </row>
    <row r="142" spans="48:52" ht="61.5" customHeight="1">
      <c r="AV142" s="12"/>
      <c r="AW142" s="4"/>
      <c r="AZ142" s="19"/>
    </row>
    <row r="143" spans="48:52" ht="61.5" customHeight="1">
      <c r="AV143" s="12"/>
      <c r="AW143" s="4"/>
      <c r="AZ143" s="19"/>
    </row>
    <row r="144" spans="48:52" ht="61.5" customHeight="1">
      <c r="AV144" s="12"/>
      <c r="AW144" s="4"/>
      <c r="AZ144" s="19"/>
    </row>
    <row r="145" spans="48:52" ht="61.5" customHeight="1">
      <c r="AV145" s="12"/>
      <c r="AW145" s="4"/>
      <c r="AZ145" s="19"/>
    </row>
    <row r="146" spans="48:52" ht="61.5" customHeight="1">
      <c r="AV146" s="12"/>
      <c r="AW146" s="4"/>
      <c r="AZ146" s="19"/>
    </row>
    <row r="147" spans="48:52" ht="61.5" customHeight="1">
      <c r="AV147" s="12"/>
      <c r="AW147" s="4"/>
      <c r="AZ147" s="19"/>
    </row>
    <row r="148" spans="48:52" ht="61.5" customHeight="1">
      <c r="AV148" s="12"/>
      <c r="AW148" s="4"/>
      <c r="AZ148" s="19"/>
    </row>
    <row r="149" spans="48:52" ht="61.5" customHeight="1">
      <c r="AV149" s="12"/>
      <c r="AW149" s="4"/>
      <c r="AZ149" s="19"/>
    </row>
    <row r="150" spans="48:52" ht="61.5" customHeight="1">
      <c r="AV150" s="12"/>
      <c r="AW150" s="4"/>
      <c r="AZ150" s="19"/>
    </row>
    <row r="151" spans="48:52" ht="61.5" customHeight="1">
      <c r="AV151" s="12"/>
      <c r="AW151" s="4"/>
      <c r="AZ151" s="19"/>
    </row>
    <row r="152" spans="48:52" ht="61.5" customHeight="1">
      <c r="AV152" s="12"/>
      <c r="AW152" s="4"/>
      <c r="AZ152" s="19"/>
    </row>
    <row r="153" spans="48:52" ht="61.5" customHeight="1">
      <c r="AV153" s="12"/>
      <c r="AW153" s="4"/>
      <c r="AZ153" s="19"/>
    </row>
    <row r="154" spans="48:52" ht="61.5" customHeight="1">
      <c r="AV154" s="12"/>
      <c r="AW154" s="4"/>
      <c r="AZ154" s="19"/>
    </row>
    <row r="155" spans="48:52" ht="61.5" customHeight="1">
      <c r="AV155" s="12"/>
      <c r="AW155" s="4"/>
      <c r="AZ155" s="19"/>
    </row>
    <row r="156" spans="48:52" ht="61.5" customHeight="1">
      <c r="AV156" s="12"/>
      <c r="AW156" s="4"/>
      <c r="AZ156" s="19"/>
    </row>
    <row r="157" spans="48:52" ht="61.5" customHeight="1">
      <c r="AV157" s="12"/>
      <c r="AW157" s="4"/>
      <c r="AZ157" s="19"/>
    </row>
    <row r="158" spans="48:52" ht="61.5" customHeight="1">
      <c r="AV158" s="12"/>
      <c r="AW158" s="4"/>
      <c r="AZ158" s="19"/>
    </row>
    <row r="159" spans="48:52" ht="61.5" customHeight="1">
      <c r="AV159" s="12"/>
      <c r="AW159" s="4"/>
      <c r="AZ159" s="19"/>
    </row>
    <row r="160" spans="48:52" ht="61.5" customHeight="1">
      <c r="AV160" s="12"/>
      <c r="AW160" s="4"/>
      <c r="AZ160" s="19"/>
    </row>
    <row r="161" spans="48:52" ht="61.5" customHeight="1">
      <c r="AV161" s="12"/>
      <c r="AW161" s="4"/>
      <c r="AZ161" s="19"/>
    </row>
    <row r="162" spans="48:52" ht="61.5" customHeight="1">
      <c r="AV162" s="12"/>
      <c r="AW162" s="4"/>
      <c r="AZ162" s="19"/>
    </row>
    <row r="163" spans="48:52" ht="61.5" customHeight="1">
      <c r="AV163" s="12"/>
      <c r="AW163" s="4"/>
      <c r="AZ163" s="19"/>
    </row>
    <row r="164" spans="48:52" ht="61.5" customHeight="1">
      <c r="AV164" s="12"/>
      <c r="AW164" s="4"/>
      <c r="AZ164" s="19"/>
    </row>
    <row r="165" spans="48:52" ht="61.5" customHeight="1">
      <c r="AV165" s="12"/>
      <c r="AW165" s="4"/>
      <c r="AZ165" s="19"/>
    </row>
    <row r="166" spans="48:52" ht="61.5" customHeight="1">
      <c r="AV166" s="12"/>
      <c r="AW166" s="4"/>
      <c r="AZ166" s="19"/>
    </row>
    <row r="167" spans="48:52" ht="61.5" customHeight="1">
      <c r="AV167" s="12"/>
      <c r="AW167" s="4"/>
      <c r="AZ167" s="19"/>
    </row>
    <row r="168" spans="48:52" ht="61.5" customHeight="1">
      <c r="AV168" s="12"/>
      <c r="AW168" s="4"/>
      <c r="AZ168" s="19"/>
    </row>
    <row r="169" spans="48:52" ht="61.5" customHeight="1">
      <c r="AV169" s="12"/>
      <c r="AW169" s="4"/>
      <c r="AZ169" s="19"/>
    </row>
    <row r="170" spans="48:52" ht="61.5" customHeight="1">
      <c r="AV170" s="12"/>
      <c r="AW170" s="4"/>
      <c r="AZ170" s="19"/>
    </row>
    <row r="171" spans="48:52" ht="61.5" customHeight="1">
      <c r="AV171" s="12"/>
      <c r="AW171" s="4"/>
      <c r="AZ171" s="19"/>
    </row>
    <row r="172" spans="48:52" ht="61.5" customHeight="1">
      <c r="AV172" s="12"/>
      <c r="AW172" s="4"/>
      <c r="AZ172" s="19"/>
    </row>
    <row r="173" spans="48:52" ht="61.5" customHeight="1">
      <c r="AV173" s="12"/>
      <c r="AW173" s="4"/>
      <c r="AZ173" s="19"/>
    </row>
    <row r="174" spans="48:52" ht="61.5" customHeight="1">
      <c r="AV174" s="12"/>
      <c r="AW174" s="4"/>
      <c r="AZ174" s="19"/>
    </row>
    <row r="175" spans="48:52" ht="61.5" customHeight="1">
      <c r="AV175" s="12"/>
      <c r="AW175" s="4"/>
      <c r="AZ175" s="19"/>
    </row>
    <row r="176" spans="48:52" ht="61.5" customHeight="1">
      <c r="AV176" s="12"/>
      <c r="AW176" s="4"/>
      <c r="AZ176" s="19"/>
    </row>
    <row r="177" spans="48:52" ht="61.5" customHeight="1">
      <c r="AV177" s="12"/>
      <c r="AW177" s="4"/>
      <c r="AZ177" s="19"/>
    </row>
    <row r="178" spans="48:52" ht="61.5" customHeight="1">
      <c r="AV178" s="12"/>
      <c r="AW178" s="4"/>
      <c r="AZ178" s="19"/>
    </row>
    <row r="179" spans="48:52" ht="61.5" customHeight="1">
      <c r="AV179" s="12"/>
      <c r="AW179" s="4"/>
      <c r="AZ179" s="19"/>
    </row>
    <row r="180" spans="48:52" ht="61.5" customHeight="1">
      <c r="AV180" s="12"/>
      <c r="AW180" s="4"/>
      <c r="AZ180" s="19"/>
    </row>
    <row r="181" spans="48:52" ht="61.5" customHeight="1">
      <c r="AV181" s="12"/>
      <c r="AW181" s="4"/>
      <c r="AZ181" s="19"/>
    </row>
    <row r="182" spans="48:52" ht="61.5" customHeight="1">
      <c r="AV182" s="12"/>
      <c r="AW182" s="4"/>
      <c r="AZ182" s="19"/>
    </row>
    <row r="183" spans="48:52" ht="61.5" customHeight="1">
      <c r="AV183" s="12"/>
      <c r="AW183" s="4"/>
      <c r="AZ183" s="19"/>
    </row>
    <row r="184" spans="48:52" ht="61.5" customHeight="1">
      <c r="AV184" s="12"/>
      <c r="AW184" s="4"/>
      <c r="AZ184" s="19"/>
    </row>
    <row r="185" spans="48:52" ht="61.5" customHeight="1">
      <c r="AV185" s="12"/>
      <c r="AW185" s="4"/>
      <c r="AZ185" s="19"/>
    </row>
    <row r="186" spans="48:52" ht="61.5" customHeight="1">
      <c r="AV186" s="12"/>
      <c r="AW186" s="4"/>
      <c r="AZ186" s="19"/>
    </row>
    <row r="187" spans="48:52" ht="61.5" customHeight="1">
      <c r="AV187" s="12"/>
      <c r="AW187" s="4"/>
      <c r="AZ187" s="19"/>
    </row>
    <row r="188" spans="48:52" ht="61.5" customHeight="1">
      <c r="AV188" s="12"/>
      <c r="AW188" s="4"/>
      <c r="AZ188" s="19"/>
    </row>
    <row r="189" spans="48:52" ht="61.5" customHeight="1">
      <c r="AV189" s="12"/>
      <c r="AW189" s="4"/>
      <c r="AZ189" s="19"/>
    </row>
    <row r="190" spans="48:52" ht="61.5" customHeight="1">
      <c r="AV190" s="12"/>
      <c r="AW190" s="4"/>
      <c r="AZ190" s="19"/>
    </row>
    <row r="191" spans="48:52" ht="61.5" customHeight="1">
      <c r="AV191" s="12"/>
      <c r="AW191" s="4"/>
      <c r="AZ191" s="19"/>
    </row>
    <row r="192" spans="48:52" ht="61.5" customHeight="1">
      <c r="AV192" s="12"/>
      <c r="AW192" s="4"/>
      <c r="AZ192" s="19"/>
    </row>
    <row r="193" spans="48:52" ht="61.5" customHeight="1">
      <c r="AV193" s="12"/>
      <c r="AW193" s="4"/>
      <c r="AZ193" s="19"/>
    </row>
    <row r="194" spans="48:52" ht="61.5" customHeight="1">
      <c r="AV194" s="12"/>
      <c r="AW194" s="4"/>
      <c r="AZ194" s="19"/>
    </row>
    <row r="195" spans="48:52" ht="61.5" customHeight="1">
      <c r="AV195" s="12"/>
      <c r="AW195" s="4"/>
      <c r="AZ195" s="19"/>
    </row>
    <row r="196" spans="48:52" ht="61.5" customHeight="1">
      <c r="AV196" s="12"/>
      <c r="AW196" s="4"/>
      <c r="AZ196" s="19"/>
    </row>
    <row r="197" spans="48:52" ht="61.5" customHeight="1">
      <c r="AV197" s="12"/>
      <c r="AW197" s="4"/>
      <c r="AZ197" s="19"/>
    </row>
    <row r="198" spans="48:52" ht="61.5" customHeight="1">
      <c r="AV198" s="12"/>
      <c r="AW198" s="4"/>
      <c r="AZ198" s="19"/>
    </row>
    <row r="199" spans="48:52" ht="61.5" customHeight="1">
      <c r="AV199" s="12"/>
      <c r="AW199" s="4"/>
      <c r="AZ199" s="19"/>
    </row>
    <row r="200" spans="48:52" ht="61.5" customHeight="1">
      <c r="AV200" s="12"/>
      <c r="AW200" s="4"/>
      <c r="AZ200" s="19"/>
    </row>
    <row r="201" spans="48:52" ht="61.5" customHeight="1">
      <c r="AV201" s="12"/>
      <c r="AW201" s="4"/>
      <c r="AZ201" s="19"/>
    </row>
    <row r="202" spans="48:52" ht="61.5" customHeight="1">
      <c r="AV202" s="12"/>
      <c r="AW202" s="4"/>
      <c r="AZ202" s="19"/>
    </row>
    <row r="203" spans="48:52" ht="61.5" customHeight="1">
      <c r="AV203" s="12"/>
      <c r="AW203" s="4"/>
      <c r="AZ203" s="19"/>
    </row>
    <row r="204" spans="48:52" ht="61.5" customHeight="1">
      <c r="AV204" s="12"/>
      <c r="AW204" s="4"/>
      <c r="AZ204" s="19"/>
    </row>
    <row r="205" spans="48:52" ht="61.5" customHeight="1">
      <c r="AV205" s="12"/>
      <c r="AW205" s="4"/>
      <c r="AZ205" s="19"/>
    </row>
    <row r="206" ht="61.5" customHeight="1">
      <c r="AV206" s="12"/>
    </row>
    <row r="207" ht="61.5" customHeight="1">
      <c r="AV207" s="12"/>
    </row>
    <row r="208" ht="61.5" customHeight="1">
      <c r="AV208" s="12"/>
    </row>
    <row r="209" ht="61.5" customHeight="1">
      <c r="AV209" s="12"/>
    </row>
    <row r="210" ht="61.5" customHeight="1">
      <c r="AV210" s="12"/>
    </row>
    <row r="211" ht="61.5" customHeight="1">
      <c r="AV211" s="12"/>
    </row>
    <row r="212" ht="61.5" customHeight="1">
      <c r="AV212" s="12"/>
    </row>
    <row r="213" ht="61.5" customHeight="1">
      <c r="AV213" s="12"/>
    </row>
    <row r="214" ht="61.5" customHeight="1">
      <c r="AV214" s="12"/>
    </row>
    <row r="215" ht="61.5" customHeight="1">
      <c r="AV215" s="12"/>
    </row>
    <row r="216" ht="61.5" customHeight="1">
      <c r="AV216" s="12"/>
    </row>
    <row r="217" ht="61.5" customHeight="1">
      <c r="AV217" s="12"/>
    </row>
    <row r="218" ht="61.5" customHeight="1">
      <c r="AV218" s="12"/>
    </row>
    <row r="219" ht="61.5" customHeight="1">
      <c r="AV219" s="12"/>
    </row>
    <row r="220" ht="61.5" customHeight="1">
      <c r="AV220" s="12"/>
    </row>
    <row r="221" ht="61.5" customHeight="1">
      <c r="AV221" s="12"/>
    </row>
    <row r="222" ht="61.5" customHeight="1">
      <c r="AV222" s="12"/>
    </row>
    <row r="223" ht="61.5" customHeight="1">
      <c r="AV223" s="12"/>
    </row>
    <row r="224" ht="61.5" customHeight="1">
      <c r="AV224" s="12"/>
    </row>
    <row r="225" ht="61.5" customHeight="1">
      <c r="AV225" s="12"/>
    </row>
    <row r="226" ht="61.5" customHeight="1">
      <c r="AV226" s="12"/>
    </row>
    <row r="227" ht="61.5" customHeight="1">
      <c r="AV227" s="12"/>
    </row>
    <row r="228" ht="61.5" customHeight="1">
      <c r="AV228" s="12"/>
    </row>
    <row r="229" ht="61.5" customHeight="1">
      <c r="AV229" s="12"/>
    </row>
    <row r="230" ht="61.5" customHeight="1">
      <c r="AV230" s="12"/>
    </row>
    <row r="231" ht="61.5" customHeight="1">
      <c r="AV231" s="12"/>
    </row>
    <row r="232" ht="61.5" customHeight="1">
      <c r="AV232" s="12"/>
    </row>
    <row r="233" ht="61.5" customHeight="1">
      <c r="AV233" s="12"/>
    </row>
    <row r="234" ht="61.5" customHeight="1">
      <c r="AV234" s="12"/>
    </row>
    <row r="235" ht="61.5" customHeight="1">
      <c r="AV235" s="12"/>
    </row>
    <row r="236" ht="61.5" customHeight="1">
      <c r="AV236" s="12"/>
    </row>
    <row r="237" ht="61.5" customHeight="1">
      <c r="AV237" s="12"/>
    </row>
    <row r="238" ht="61.5" customHeight="1">
      <c r="AV238" s="12"/>
    </row>
    <row r="239" ht="61.5" customHeight="1">
      <c r="AV239" s="12"/>
    </row>
    <row r="240" ht="61.5" customHeight="1">
      <c r="AV240" s="12"/>
    </row>
    <row r="241" ht="61.5" customHeight="1">
      <c r="AV241" s="12"/>
    </row>
    <row r="242" ht="61.5" customHeight="1">
      <c r="AV242" s="12"/>
    </row>
    <row r="243" ht="61.5" customHeight="1">
      <c r="AV243" s="12"/>
    </row>
    <row r="244" ht="61.5" customHeight="1">
      <c r="AV244" s="12"/>
    </row>
    <row r="245" ht="61.5" customHeight="1">
      <c r="AV245" s="12"/>
    </row>
    <row r="246" ht="61.5" customHeight="1">
      <c r="AV246" s="12"/>
    </row>
    <row r="247" ht="61.5" customHeight="1">
      <c r="AV247" s="12"/>
    </row>
    <row r="248" ht="61.5" customHeight="1">
      <c r="AV248" s="12"/>
    </row>
    <row r="249" ht="61.5" customHeight="1">
      <c r="AV249" s="12"/>
    </row>
    <row r="250" ht="61.5" customHeight="1">
      <c r="AV250" s="12"/>
    </row>
    <row r="251" ht="61.5" customHeight="1">
      <c r="AV251" s="12"/>
    </row>
    <row r="252" ht="61.5" customHeight="1">
      <c r="AV252" s="12"/>
    </row>
    <row r="253" ht="61.5" customHeight="1">
      <c r="AV253" s="12"/>
    </row>
    <row r="254" ht="61.5" customHeight="1">
      <c r="AV254" s="12"/>
    </row>
    <row r="255" ht="61.5" customHeight="1">
      <c r="AV255" s="12"/>
    </row>
    <row r="256" ht="61.5" customHeight="1">
      <c r="AV256" s="12"/>
    </row>
    <row r="257" ht="61.5" customHeight="1">
      <c r="AV257" s="12"/>
    </row>
    <row r="258" ht="61.5" customHeight="1">
      <c r="AV258" s="12"/>
    </row>
    <row r="259" ht="61.5" customHeight="1">
      <c r="AV259" s="12"/>
    </row>
    <row r="260" ht="61.5" customHeight="1">
      <c r="AV260" s="12"/>
    </row>
    <row r="261" ht="61.5" customHeight="1">
      <c r="AV261" s="12"/>
    </row>
    <row r="262" ht="61.5" customHeight="1">
      <c r="AV262" s="12"/>
    </row>
    <row r="263" ht="61.5" customHeight="1">
      <c r="AV263" s="12"/>
    </row>
    <row r="264" ht="61.5" customHeight="1">
      <c r="AV264" s="12"/>
    </row>
    <row r="265" ht="61.5" customHeight="1">
      <c r="AV265" s="12"/>
    </row>
    <row r="266" ht="61.5" customHeight="1">
      <c r="AV266" s="12"/>
    </row>
    <row r="267" ht="61.5" customHeight="1">
      <c r="AV267" s="12"/>
    </row>
    <row r="268" ht="61.5" customHeight="1">
      <c r="AV268" s="12"/>
    </row>
    <row r="269" ht="61.5" customHeight="1">
      <c r="AV269" s="12"/>
    </row>
    <row r="270" ht="61.5" customHeight="1">
      <c r="AV270" s="12"/>
    </row>
    <row r="271" ht="61.5" customHeight="1">
      <c r="AV271" s="12"/>
    </row>
    <row r="272" ht="61.5" customHeight="1">
      <c r="AV272" s="12"/>
    </row>
    <row r="273" ht="61.5" customHeight="1">
      <c r="AV273" s="12"/>
    </row>
    <row r="274" ht="61.5" customHeight="1">
      <c r="AV274" s="12"/>
    </row>
    <row r="275" ht="61.5" customHeight="1">
      <c r="AV275" s="12"/>
    </row>
    <row r="276" ht="61.5" customHeight="1">
      <c r="AV276" s="12"/>
    </row>
    <row r="277" ht="61.5" customHeight="1">
      <c r="AV277" s="12"/>
    </row>
    <row r="278" ht="61.5" customHeight="1">
      <c r="AV278" s="12"/>
    </row>
    <row r="279" ht="61.5" customHeight="1">
      <c r="AV279" s="12"/>
    </row>
    <row r="280" ht="61.5" customHeight="1">
      <c r="AV280" s="12"/>
    </row>
    <row r="281" ht="61.5" customHeight="1">
      <c r="AV281" s="12"/>
    </row>
    <row r="282" ht="61.5" customHeight="1">
      <c r="AV282" s="12"/>
    </row>
    <row r="283" ht="61.5" customHeight="1">
      <c r="AV283" s="12"/>
    </row>
    <row r="284" ht="61.5" customHeight="1">
      <c r="AV284" s="12"/>
    </row>
    <row r="285" ht="61.5" customHeight="1">
      <c r="AV285" s="12"/>
    </row>
    <row r="286" ht="61.5" customHeight="1">
      <c r="AV286" s="12"/>
    </row>
    <row r="287" ht="61.5" customHeight="1">
      <c r="AV287" s="12"/>
    </row>
    <row r="288" ht="61.5" customHeight="1">
      <c r="AV288" s="12"/>
    </row>
    <row r="289" ht="61.5" customHeight="1">
      <c r="AV289" s="12"/>
    </row>
    <row r="290" ht="61.5" customHeight="1">
      <c r="AV290" s="12"/>
    </row>
    <row r="291" ht="61.5" customHeight="1">
      <c r="AV291" s="12"/>
    </row>
    <row r="292" ht="61.5" customHeight="1">
      <c r="AV292" s="12"/>
    </row>
    <row r="293" ht="61.5" customHeight="1">
      <c r="AV293" s="12"/>
    </row>
    <row r="294" ht="61.5" customHeight="1">
      <c r="AV294" s="12"/>
    </row>
    <row r="295" ht="61.5" customHeight="1">
      <c r="AV295" s="12"/>
    </row>
    <row r="296" ht="61.5" customHeight="1">
      <c r="AV296" s="12"/>
    </row>
    <row r="297" ht="61.5" customHeight="1">
      <c r="AV297" s="12"/>
    </row>
    <row r="298" ht="61.5" customHeight="1">
      <c r="AV298" s="12"/>
    </row>
    <row r="299" ht="61.5" customHeight="1">
      <c r="AV299" s="12"/>
    </row>
    <row r="300" ht="61.5" customHeight="1">
      <c r="AV300" s="12"/>
    </row>
    <row r="301" ht="61.5" customHeight="1">
      <c r="AV301" s="12"/>
    </row>
    <row r="302" ht="61.5" customHeight="1">
      <c r="AV302" s="12"/>
    </row>
    <row r="303" ht="61.5" customHeight="1">
      <c r="AV303" s="12"/>
    </row>
    <row r="304" ht="61.5" customHeight="1">
      <c r="AV304" s="12"/>
    </row>
    <row r="305" ht="61.5" customHeight="1">
      <c r="AV305" s="12"/>
    </row>
    <row r="306" ht="61.5" customHeight="1">
      <c r="AV306" s="12"/>
    </row>
    <row r="307" ht="61.5" customHeight="1">
      <c r="AV307" s="12"/>
    </row>
    <row r="308" ht="61.5" customHeight="1">
      <c r="AV308" s="12"/>
    </row>
    <row r="309" ht="61.5" customHeight="1">
      <c r="AV309" s="12"/>
    </row>
    <row r="310" ht="61.5" customHeight="1">
      <c r="AV310" s="12"/>
    </row>
    <row r="311" ht="61.5" customHeight="1">
      <c r="AV311" s="12"/>
    </row>
    <row r="312" ht="61.5" customHeight="1">
      <c r="AV312" s="12"/>
    </row>
    <row r="313" ht="61.5" customHeight="1">
      <c r="AV313" s="12"/>
    </row>
    <row r="314" ht="61.5" customHeight="1">
      <c r="AV314" s="12"/>
    </row>
    <row r="315" ht="61.5" customHeight="1">
      <c r="AV315" s="12"/>
    </row>
    <row r="316" ht="61.5" customHeight="1">
      <c r="AV316" s="12"/>
    </row>
    <row r="317" ht="61.5" customHeight="1">
      <c r="AV317" s="12"/>
    </row>
    <row r="318" ht="61.5" customHeight="1">
      <c r="AV318" s="12"/>
    </row>
    <row r="319" ht="61.5" customHeight="1">
      <c r="AV319" s="12"/>
    </row>
    <row r="320" ht="61.5" customHeight="1">
      <c r="AV320" s="12"/>
    </row>
    <row r="321" ht="61.5" customHeight="1">
      <c r="AV321" s="12"/>
    </row>
    <row r="322" ht="61.5" customHeight="1">
      <c r="AV322" s="12"/>
    </row>
    <row r="323" ht="61.5" customHeight="1">
      <c r="AV323" s="12"/>
    </row>
    <row r="324" ht="61.5" customHeight="1">
      <c r="AV324" s="12"/>
    </row>
    <row r="325" ht="61.5" customHeight="1">
      <c r="AV325" s="12"/>
    </row>
    <row r="326" ht="61.5" customHeight="1">
      <c r="AV326" s="12"/>
    </row>
    <row r="327" ht="61.5" customHeight="1">
      <c r="AV327" s="12"/>
    </row>
    <row r="328" ht="61.5" customHeight="1">
      <c r="AV328" s="12"/>
    </row>
    <row r="329" ht="61.5" customHeight="1">
      <c r="AV329" s="12"/>
    </row>
    <row r="330" ht="61.5" customHeight="1">
      <c r="AV330" s="12"/>
    </row>
    <row r="331" ht="61.5" customHeight="1">
      <c r="AV331" s="12"/>
    </row>
    <row r="332" ht="61.5" customHeight="1">
      <c r="AV332" s="12"/>
    </row>
    <row r="333" ht="61.5" customHeight="1">
      <c r="AV333" s="12"/>
    </row>
    <row r="334" ht="61.5" customHeight="1">
      <c r="AV334" s="12"/>
    </row>
    <row r="335" ht="61.5" customHeight="1">
      <c r="AV335" s="12"/>
    </row>
    <row r="336" ht="61.5" customHeight="1">
      <c r="AV336" s="12"/>
    </row>
    <row r="337" ht="61.5" customHeight="1">
      <c r="AV337" s="12"/>
    </row>
    <row r="338" ht="61.5" customHeight="1">
      <c r="AV338" s="12"/>
    </row>
    <row r="339" ht="61.5" customHeight="1">
      <c r="AV339" s="12"/>
    </row>
    <row r="340" ht="61.5" customHeight="1">
      <c r="AV340" s="12"/>
    </row>
    <row r="341" ht="61.5" customHeight="1">
      <c r="AV341" s="12"/>
    </row>
    <row r="342" ht="61.5" customHeight="1">
      <c r="AV342" s="12"/>
    </row>
    <row r="343" ht="61.5" customHeight="1">
      <c r="AV343" s="12"/>
    </row>
    <row r="344" ht="61.5" customHeight="1">
      <c r="AV344" s="12"/>
    </row>
    <row r="345" ht="61.5" customHeight="1">
      <c r="AV345" s="12"/>
    </row>
    <row r="346" ht="61.5" customHeight="1">
      <c r="AV346" s="12"/>
    </row>
    <row r="347" ht="61.5" customHeight="1">
      <c r="AV347" s="12"/>
    </row>
    <row r="348" ht="61.5" customHeight="1">
      <c r="AV348" s="12"/>
    </row>
    <row r="349" ht="61.5" customHeight="1">
      <c r="AV349" s="12"/>
    </row>
    <row r="350" ht="61.5" customHeight="1">
      <c r="AV350" s="12"/>
    </row>
    <row r="351" ht="61.5" customHeight="1">
      <c r="AV351" s="12"/>
    </row>
    <row r="352" ht="61.5" customHeight="1">
      <c r="AV352" s="12"/>
    </row>
    <row r="353" ht="61.5" customHeight="1">
      <c r="AV353" s="12"/>
    </row>
    <row r="354" ht="61.5" customHeight="1">
      <c r="AV354" s="12"/>
    </row>
    <row r="355" ht="61.5" customHeight="1">
      <c r="AV355" s="12"/>
    </row>
    <row r="356" ht="61.5" customHeight="1">
      <c r="AV356" s="12"/>
    </row>
    <row r="357" ht="61.5" customHeight="1">
      <c r="AV357" s="12"/>
    </row>
    <row r="358" ht="61.5" customHeight="1">
      <c r="AV358" s="12"/>
    </row>
    <row r="359" ht="61.5" customHeight="1">
      <c r="AV359" s="12"/>
    </row>
    <row r="360" ht="61.5" customHeight="1">
      <c r="AV360" s="12"/>
    </row>
    <row r="361" ht="61.5" customHeight="1">
      <c r="AV361" s="12"/>
    </row>
    <row r="362" ht="61.5" customHeight="1">
      <c r="AV362" s="12"/>
    </row>
    <row r="363" ht="61.5" customHeight="1">
      <c r="AV363" s="12"/>
    </row>
    <row r="364" ht="61.5" customHeight="1">
      <c r="AV364" s="12"/>
    </row>
    <row r="365" ht="61.5" customHeight="1">
      <c r="AV365" s="12"/>
    </row>
    <row r="366" ht="61.5" customHeight="1">
      <c r="AV366" s="12"/>
    </row>
    <row r="367" ht="61.5" customHeight="1">
      <c r="AV367" s="12"/>
    </row>
    <row r="368" ht="61.5" customHeight="1">
      <c r="AV368" s="12"/>
    </row>
    <row r="369" ht="61.5" customHeight="1">
      <c r="AV369" s="12"/>
    </row>
    <row r="370" ht="61.5" customHeight="1">
      <c r="AV370" s="12"/>
    </row>
    <row r="371" ht="61.5" customHeight="1">
      <c r="AV371" s="12"/>
    </row>
    <row r="372" ht="61.5" customHeight="1">
      <c r="AV372" s="12"/>
    </row>
    <row r="373" ht="61.5" customHeight="1">
      <c r="AV373" s="12"/>
    </row>
    <row r="374" ht="61.5" customHeight="1">
      <c r="AV374" s="12"/>
    </row>
    <row r="375" ht="61.5" customHeight="1">
      <c r="AV375" s="12"/>
    </row>
    <row r="376" ht="61.5" customHeight="1">
      <c r="AV376" s="12"/>
    </row>
    <row r="377" ht="61.5" customHeight="1">
      <c r="AV377" s="12"/>
    </row>
    <row r="378" ht="61.5" customHeight="1">
      <c r="AV378" s="12"/>
    </row>
    <row r="379" ht="61.5" customHeight="1">
      <c r="AV379" s="12"/>
    </row>
    <row r="380" ht="61.5" customHeight="1">
      <c r="AV380" s="12"/>
    </row>
    <row r="381" ht="61.5" customHeight="1">
      <c r="AV381" s="12"/>
    </row>
    <row r="382" ht="61.5" customHeight="1">
      <c r="AV382" s="12"/>
    </row>
    <row r="383" ht="61.5" customHeight="1">
      <c r="AV383" s="12"/>
    </row>
    <row r="384" ht="61.5" customHeight="1">
      <c r="AV384" s="12"/>
    </row>
    <row r="385" ht="61.5" customHeight="1">
      <c r="AV385" s="12"/>
    </row>
    <row r="386" ht="61.5" customHeight="1">
      <c r="AV386" s="12"/>
    </row>
    <row r="387" ht="61.5" customHeight="1">
      <c r="AV387" s="12"/>
    </row>
    <row r="388" ht="61.5" customHeight="1">
      <c r="AV388" s="12"/>
    </row>
    <row r="389" ht="61.5" customHeight="1">
      <c r="AV389" s="12"/>
    </row>
    <row r="390" ht="61.5" customHeight="1">
      <c r="AV390" s="12"/>
    </row>
    <row r="391" ht="61.5" customHeight="1">
      <c r="AV391" s="12"/>
    </row>
    <row r="392" ht="61.5" customHeight="1">
      <c r="AV392" s="12"/>
    </row>
    <row r="393" ht="61.5" customHeight="1">
      <c r="AV393" s="12"/>
    </row>
    <row r="394" ht="61.5" customHeight="1">
      <c r="AV394" s="12"/>
    </row>
    <row r="395" ht="61.5" customHeight="1">
      <c r="AV395" s="12"/>
    </row>
    <row r="396" ht="61.5" customHeight="1">
      <c r="AV396" s="12"/>
    </row>
    <row r="397" ht="61.5" customHeight="1">
      <c r="AV397" s="12"/>
    </row>
    <row r="398" ht="61.5" customHeight="1">
      <c r="AV398" s="12"/>
    </row>
    <row r="399" ht="61.5" customHeight="1">
      <c r="AV399" s="12"/>
    </row>
    <row r="400" ht="61.5" customHeight="1">
      <c r="AV400" s="12"/>
    </row>
    <row r="401" ht="61.5" customHeight="1">
      <c r="AV401" s="12"/>
    </row>
    <row r="402" ht="61.5" customHeight="1">
      <c r="AV402" s="12"/>
    </row>
    <row r="403" ht="61.5" customHeight="1">
      <c r="AV403" s="12"/>
    </row>
    <row r="404" ht="61.5" customHeight="1">
      <c r="AV404" s="12"/>
    </row>
    <row r="405" ht="61.5" customHeight="1">
      <c r="AV405" s="12"/>
    </row>
    <row r="406" ht="61.5" customHeight="1">
      <c r="AV406" s="12"/>
    </row>
    <row r="407" ht="61.5" customHeight="1">
      <c r="AV407" s="12"/>
    </row>
    <row r="408" ht="61.5" customHeight="1">
      <c r="AV408" s="12"/>
    </row>
    <row r="409" ht="61.5" customHeight="1">
      <c r="AV409" s="12"/>
    </row>
    <row r="410" ht="61.5" customHeight="1">
      <c r="AV410" s="12"/>
    </row>
    <row r="411" ht="61.5" customHeight="1">
      <c r="AV411" s="12"/>
    </row>
    <row r="412" ht="61.5" customHeight="1">
      <c r="AV412" s="12"/>
    </row>
    <row r="413" ht="61.5" customHeight="1">
      <c r="AV413" s="12"/>
    </row>
    <row r="414" ht="61.5" customHeight="1">
      <c r="AV414" s="12"/>
    </row>
    <row r="415" ht="61.5" customHeight="1">
      <c r="AV415" s="12"/>
    </row>
    <row r="416" ht="61.5" customHeight="1">
      <c r="AV416" s="12"/>
    </row>
    <row r="417" ht="61.5" customHeight="1">
      <c r="AV417" s="12"/>
    </row>
    <row r="418" ht="61.5" customHeight="1">
      <c r="AV418" s="12"/>
    </row>
    <row r="419" ht="61.5" customHeight="1">
      <c r="AV419" s="12"/>
    </row>
    <row r="420" ht="61.5" customHeight="1">
      <c r="AV420" s="12"/>
    </row>
    <row r="421" ht="61.5" customHeight="1">
      <c r="AV421" s="12"/>
    </row>
    <row r="422" ht="61.5" customHeight="1">
      <c r="AV422" s="12"/>
    </row>
    <row r="423" ht="61.5" customHeight="1">
      <c r="AV423" s="12"/>
    </row>
    <row r="424" ht="61.5" customHeight="1">
      <c r="AV424" s="12"/>
    </row>
    <row r="425" ht="61.5" customHeight="1">
      <c r="AV425" s="12"/>
    </row>
    <row r="426" ht="61.5" customHeight="1">
      <c r="AV426" s="12"/>
    </row>
    <row r="427" ht="61.5" customHeight="1">
      <c r="AV427" s="12"/>
    </row>
    <row r="428" ht="61.5" customHeight="1">
      <c r="AV428" s="12"/>
    </row>
    <row r="429" ht="61.5" customHeight="1">
      <c r="AV429" s="12"/>
    </row>
    <row r="430" ht="61.5" customHeight="1">
      <c r="AV430" s="12"/>
    </row>
    <row r="431" ht="61.5" customHeight="1">
      <c r="AV431" s="12"/>
    </row>
    <row r="432" ht="61.5" customHeight="1">
      <c r="AV432" s="12"/>
    </row>
    <row r="433" ht="61.5" customHeight="1">
      <c r="AV433" s="12"/>
    </row>
    <row r="434" ht="61.5" customHeight="1">
      <c r="AV434" s="12"/>
    </row>
    <row r="435" ht="61.5" customHeight="1">
      <c r="AV435" s="12"/>
    </row>
    <row r="436" ht="61.5" customHeight="1">
      <c r="AV436" s="12"/>
    </row>
    <row r="437" ht="61.5" customHeight="1">
      <c r="AV437" s="12"/>
    </row>
    <row r="438" ht="61.5" customHeight="1">
      <c r="AV438" s="12"/>
    </row>
    <row r="439" ht="61.5" customHeight="1">
      <c r="AV439" s="12"/>
    </row>
    <row r="440" ht="61.5" customHeight="1">
      <c r="AV440" s="12"/>
    </row>
    <row r="441" ht="61.5" customHeight="1">
      <c r="AV441" s="12"/>
    </row>
    <row r="442" ht="61.5" customHeight="1">
      <c r="AV442" s="12"/>
    </row>
    <row r="443" ht="61.5" customHeight="1">
      <c r="AV443" s="12"/>
    </row>
    <row r="444" ht="61.5" customHeight="1">
      <c r="AV444" s="12"/>
    </row>
    <row r="445" ht="61.5" customHeight="1">
      <c r="AV445" s="12"/>
    </row>
    <row r="446" ht="61.5" customHeight="1">
      <c r="AV446" s="12"/>
    </row>
    <row r="447" ht="61.5" customHeight="1">
      <c r="AV447" s="12"/>
    </row>
    <row r="448" ht="61.5" customHeight="1">
      <c r="AV448" s="12"/>
    </row>
    <row r="449" ht="61.5" customHeight="1">
      <c r="AV449" s="12"/>
    </row>
    <row r="450" ht="61.5" customHeight="1">
      <c r="AV450" s="12"/>
    </row>
    <row r="451" ht="61.5" customHeight="1">
      <c r="AV451" s="12"/>
    </row>
    <row r="452" ht="61.5" customHeight="1">
      <c r="AV452" s="12"/>
    </row>
    <row r="453" ht="61.5" customHeight="1">
      <c r="AV453" s="12"/>
    </row>
    <row r="454" ht="61.5" customHeight="1">
      <c r="AV454" s="12"/>
    </row>
    <row r="455" ht="61.5" customHeight="1">
      <c r="AV455" s="12"/>
    </row>
    <row r="456" ht="61.5" customHeight="1">
      <c r="AV456" s="12"/>
    </row>
    <row r="457" ht="61.5" customHeight="1">
      <c r="AV457" s="12"/>
    </row>
    <row r="458" ht="61.5" customHeight="1">
      <c r="AV458" s="12"/>
    </row>
    <row r="459" ht="61.5" customHeight="1">
      <c r="AV459" s="12"/>
    </row>
    <row r="460" ht="61.5" customHeight="1">
      <c r="AV460" s="12"/>
    </row>
    <row r="461" ht="61.5" customHeight="1">
      <c r="AV461" s="12"/>
    </row>
    <row r="462" ht="61.5" customHeight="1">
      <c r="AV462" s="12"/>
    </row>
    <row r="463" ht="61.5" customHeight="1">
      <c r="AV463" s="12"/>
    </row>
    <row r="464" ht="61.5" customHeight="1">
      <c r="AV464" s="12"/>
    </row>
    <row r="465" ht="61.5" customHeight="1">
      <c r="AV465" s="12"/>
    </row>
    <row r="466" ht="61.5" customHeight="1">
      <c r="AV466" s="12"/>
    </row>
    <row r="467" ht="61.5" customHeight="1">
      <c r="AV467" s="12"/>
    </row>
    <row r="468" ht="61.5" customHeight="1">
      <c r="AV468" s="12"/>
    </row>
    <row r="469" ht="61.5" customHeight="1">
      <c r="AV469" s="12"/>
    </row>
    <row r="470" ht="61.5" customHeight="1">
      <c r="AV470" s="12"/>
    </row>
    <row r="471" ht="61.5" customHeight="1">
      <c r="AV471" s="12"/>
    </row>
    <row r="472" ht="61.5" customHeight="1">
      <c r="AV472" s="12"/>
    </row>
    <row r="473" ht="61.5" customHeight="1">
      <c r="AV473" s="12"/>
    </row>
    <row r="474" ht="61.5" customHeight="1">
      <c r="AV474" s="12"/>
    </row>
    <row r="475" ht="61.5" customHeight="1">
      <c r="AV475" s="12"/>
    </row>
    <row r="476" ht="61.5" customHeight="1">
      <c r="AV476" s="12"/>
    </row>
    <row r="477" ht="61.5" customHeight="1">
      <c r="AV477" s="12"/>
    </row>
    <row r="478" ht="61.5" customHeight="1">
      <c r="AV478" s="12"/>
    </row>
    <row r="479" ht="61.5" customHeight="1">
      <c r="AV479" s="12"/>
    </row>
    <row r="480" ht="61.5" customHeight="1">
      <c r="AV480" s="12"/>
    </row>
    <row r="481" ht="61.5" customHeight="1">
      <c r="AV481" s="12"/>
    </row>
    <row r="482" ht="61.5" customHeight="1">
      <c r="AV482" s="12"/>
    </row>
    <row r="483" ht="61.5" customHeight="1">
      <c r="AV483" s="12"/>
    </row>
    <row r="484" ht="61.5" customHeight="1">
      <c r="AV484" s="12"/>
    </row>
    <row r="485" ht="61.5" customHeight="1">
      <c r="AV485" s="12"/>
    </row>
    <row r="486" ht="61.5" customHeight="1">
      <c r="AV486" s="12"/>
    </row>
    <row r="487" ht="61.5" customHeight="1">
      <c r="AV487" s="12"/>
    </row>
    <row r="488" ht="61.5" customHeight="1">
      <c r="AV488" s="12"/>
    </row>
    <row r="489" ht="61.5" customHeight="1">
      <c r="AV489" s="12"/>
    </row>
    <row r="490" ht="61.5" customHeight="1">
      <c r="AV490" s="12"/>
    </row>
    <row r="491" ht="61.5" customHeight="1">
      <c r="AV491" s="12"/>
    </row>
    <row r="492" ht="61.5" customHeight="1">
      <c r="AV492" s="12"/>
    </row>
    <row r="493" ht="61.5" customHeight="1">
      <c r="AV493" s="12"/>
    </row>
    <row r="494" ht="61.5" customHeight="1">
      <c r="AV494" s="12"/>
    </row>
    <row r="495" ht="61.5" customHeight="1">
      <c r="AV495" s="12"/>
    </row>
    <row r="496" ht="61.5" customHeight="1">
      <c r="AV496" s="12"/>
    </row>
    <row r="497" ht="61.5" customHeight="1">
      <c r="AV497" s="12"/>
    </row>
    <row r="498" ht="61.5" customHeight="1">
      <c r="AV498" s="12"/>
    </row>
    <row r="499" ht="61.5" customHeight="1">
      <c r="AV499" s="12"/>
    </row>
    <row r="500" ht="61.5" customHeight="1">
      <c r="AV500" s="12"/>
    </row>
    <row r="501" ht="61.5" customHeight="1">
      <c r="AV501" s="12"/>
    </row>
    <row r="502" ht="61.5" customHeight="1">
      <c r="AV502" s="12"/>
    </row>
    <row r="503" ht="61.5" customHeight="1">
      <c r="AV503" s="12"/>
    </row>
    <row r="504" ht="61.5" customHeight="1">
      <c r="AV504" s="12"/>
    </row>
    <row r="505" ht="61.5" customHeight="1">
      <c r="AV505" s="12"/>
    </row>
    <row r="506" ht="61.5" customHeight="1">
      <c r="AV506" s="12"/>
    </row>
    <row r="507" ht="61.5" customHeight="1">
      <c r="AV507" s="12"/>
    </row>
    <row r="508" ht="61.5" customHeight="1">
      <c r="AV508" s="12"/>
    </row>
    <row r="509" ht="61.5" customHeight="1">
      <c r="AV509" s="12"/>
    </row>
    <row r="510" ht="61.5" customHeight="1">
      <c r="AV510" s="12"/>
    </row>
    <row r="511" ht="61.5" customHeight="1">
      <c r="AV511" s="12"/>
    </row>
    <row r="512" ht="61.5" customHeight="1">
      <c r="AV512" s="12"/>
    </row>
    <row r="513" ht="61.5" customHeight="1">
      <c r="AV513" s="12"/>
    </row>
    <row r="514" ht="61.5" customHeight="1">
      <c r="AV514" s="12"/>
    </row>
    <row r="515" ht="61.5" customHeight="1">
      <c r="AV515" s="12"/>
    </row>
    <row r="516" ht="61.5" customHeight="1">
      <c r="AV516" s="12"/>
    </row>
    <row r="517" ht="61.5" customHeight="1">
      <c r="AV517" s="12"/>
    </row>
    <row r="518" ht="61.5" customHeight="1">
      <c r="AV518" s="12"/>
    </row>
    <row r="519" ht="61.5" customHeight="1">
      <c r="AV519" s="12"/>
    </row>
    <row r="520" ht="61.5" customHeight="1">
      <c r="AV520" s="12"/>
    </row>
    <row r="521" ht="61.5" customHeight="1">
      <c r="AV521" s="12"/>
    </row>
    <row r="522" ht="61.5" customHeight="1">
      <c r="AV522" s="12"/>
    </row>
    <row r="523" ht="61.5" customHeight="1">
      <c r="AV523" s="12"/>
    </row>
    <row r="524" ht="61.5" customHeight="1">
      <c r="AV524" s="12"/>
    </row>
    <row r="525" ht="61.5" customHeight="1">
      <c r="AV525" s="12"/>
    </row>
    <row r="526" ht="61.5" customHeight="1">
      <c r="AV526" s="12"/>
    </row>
    <row r="527" ht="61.5" customHeight="1">
      <c r="AV527" s="12"/>
    </row>
    <row r="528" ht="61.5" customHeight="1">
      <c r="AV528" s="12"/>
    </row>
    <row r="529" ht="61.5" customHeight="1">
      <c r="AV529" s="12"/>
    </row>
    <row r="530" ht="61.5" customHeight="1">
      <c r="AV530" s="12"/>
    </row>
    <row r="531" ht="61.5" customHeight="1">
      <c r="AV531" s="12"/>
    </row>
    <row r="532" ht="61.5" customHeight="1">
      <c r="AV532" s="12"/>
    </row>
    <row r="533" ht="61.5" customHeight="1">
      <c r="AV533" s="12"/>
    </row>
    <row r="534" ht="61.5" customHeight="1">
      <c r="AV534" s="12"/>
    </row>
    <row r="535" ht="61.5" customHeight="1">
      <c r="AV535" s="12"/>
    </row>
    <row r="536" ht="61.5" customHeight="1">
      <c r="AV536" s="12"/>
    </row>
    <row r="537" ht="61.5" customHeight="1">
      <c r="AV537" s="12"/>
    </row>
    <row r="538" ht="61.5" customHeight="1">
      <c r="AV538" s="12"/>
    </row>
    <row r="539" ht="61.5" customHeight="1">
      <c r="AV539" s="12"/>
    </row>
    <row r="540" ht="61.5" customHeight="1">
      <c r="AV540" s="12"/>
    </row>
    <row r="541" ht="61.5" customHeight="1">
      <c r="AV541" s="12"/>
    </row>
    <row r="542" ht="61.5" customHeight="1">
      <c r="AV542" s="12"/>
    </row>
    <row r="543" ht="61.5" customHeight="1">
      <c r="AV543" s="12"/>
    </row>
    <row r="544" ht="61.5" customHeight="1">
      <c r="AV544" s="12"/>
    </row>
    <row r="545" ht="61.5" customHeight="1">
      <c r="AV545" s="12"/>
    </row>
    <row r="546" ht="61.5" customHeight="1">
      <c r="AV546" s="12"/>
    </row>
    <row r="547" ht="61.5" customHeight="1">
      <c r="AV547" s="12"/>
    </row>
    <row r="548" ht="61.5" customHeight="1">
      <c r="AV548" s="12"/>
    </row>
    <row r="549" ht="61.5" customHeight="1">
      <c r="AV549" s="12"/>
    </row>
    <row r="550" ht="61.5" customHeight="1">
      <c r="AV550" s="12"/>
    </row>
    <row r="551" ht="61.5" customHeight="1">
      <c r="AV551" s="12"/>
    </row>
    <row r="552" ht="61.5" customHeight="1">
      <c r="AV552" s="12"/>
    </row>
    <row r="553" ht="61.5" customHeight="1">
      <c r="AV553" s="12"/>
    </row>
    <row r="554" ht="61.5" customHeight="1">
      <c r="AV554" s="12"/>
    </row>
    <row r="555" ht="61.5" customHeight="1">
      <c r="AV555" s="12"/>
    </row>
    <row r="556" ht="61.5" customHeight="1">
      <c r="AV556" s="12"/>
    </row>
    <row r="557" ht="61.5" customHeight="1">
      <c r="AV557" s="12"/>
    </row>
    <row r="558" ht="61.5" customHeight="1">
      <c r="AV558" s="12"/>
    </row>
    <row r="559" ht="61.5" customHeight="1">
      <c r="AV559" s="12"/>
    </row>
    <row r="560" ht="61.5" customHeight="1">
      <c r="AV560" s="12"/>
    </row>
    <row r="561" ht="61.5" customHeight="1">
      <c r="AV561" s="12"/>
    </row>
    <row r="562" ht="61.5" customHeight="1">
      <c r="AV562" s="12"/>
    </row>
    <row r="563" ht="61.5" customHeight="1">
      <c r="AV563" s="12"/>
    </row>
    <row r="564" ht="61.5" customHeight="1">
      <c r="AV564" s="12"/>
    </row>
    <row r="565" ht="61.5" customHeight="1">
      <c r="AV565" s="12"/>
    </row>
    <row r="566" ht="61.5" customHeight="1">
      <c r="AV566" s="12"/>
    </row>
    <row r="567" ht="61.5" customHeight="1">
      <c r="AV567" s="12"/>
    </row>
    <row r="568" ht="61.5" customHeight="1">
      <c r="AV568" s="12"/>
    </row>
    <row r="569" ht="61.5" customHeight="1">
      <c r="AV569" s="12"/>
    </row>
    <row r="570" ht="61.5" customHeight="1">
      <c r="AV570" s="12"/>
    </row>
    <row r="571" ht="61.5" customHeight="1">
      <c r="AV571" s="12"/>
    </row>
    <row r="572" ht="61.5" customHeight="1">
      <c r="AV572" s="12"/>
    </row>
    <row r="573" ht="61.5" customHeight="1">
      <c r="AV573" s="12"/>
    </row>
    <row r="574" ht="61.5" customHeight="1">
      <c r="AV574" s="12"/>
    </row>
    <row r="575" ht="61.5" customHeight="1">
      <c r="AV575" s="12"/>
    </row>
    <row r="576" ht="61.5" customHeight="1">
      <c r="AV576" s="12"/>
    </row>
    <row r="577" ht="61.5" customHeight="1">
      <c r="AV577" s="12"/>
    </row>
    <row r="578" ht="61.5" customHeight="1">
      <c r="AV578" s="12"/>
    </row>
    <row r="579" ht="61.5" customHeight="1">
      <c r="AV579" s="12"/>
    </row>
    <row r="580" ht="61.5" customHeight="1">
      <c r="AV580" s="12"/>
    </row>
    <row r="581" ht="61.5" customHeight="1">
      <c r="AV581" s="12"/>
    </row>
    <row r="582" ht="61.5" customHeight="1">
      <c r="AV582" s="12"/>
    </row>
    <row r="583" ht="61.5" customHeight="1">
      <c r="AV583" s="12"/>
    </row>
    <row r="584" ht="61.5" customHeight="1">
      <c r="AV584" s="12"/>
    </row>
    <row r="585" ht="61.5" customHeight="1">
      <c r="AV585" s="12"/>
    </row>
    <row r="586" ht="61.5" customHeight="1">
      <c r="AV586" s="12"/>
    </row>
    <row r="587" ht="61.5" customHeight="1">
      <c r="AV587" s="12"/>
    </row>
    <row r="588" ht="61.5" customHeight="1">
      <c r="AV588" s="12"/>
    </row>
    <row r="589" ht="61.5" customHeight="1">
      <c r="AV589" s="12"/>
    </row>
    <row r="590" ht="61.5" customHeight="1">
      <c r="AV590" s="12"/>
    </row>
    <row r="591" ht="61.5" customHeight="1">
      <c r="AV591" s="12"/>
    </row>
    <row r="592" ht="61.5" customHeight="1">
      <c r="AV592" s="12"/>
    </row>
    <row r="593" ht="61.5" customHeight="1">
      <c r="AV593" s="12"/>
    </row>
    <row r="594" ht="61.5" customHeight="1">
      <c r="AV594" s="12"/>
    </row>
    <row r="595" ht="61.5" customHeight="1">
      <c r="AV595" s="12"/>
    </row>
    <row r="596" ht="61.5" customHeight="1">
      <c r="AV596" s="12"/>
    </row>
    <row r="597" ht="61.5" customHeight="1">
      <c r="AV597" s="12"/>
    </row>
    <row r="598" ht="61.5" customHeight="1">
      <c r="AV598" s="12"/>
    </row>
    <row r="599" ht="61.5" customHeight="1">
      <c r="AV599" s="12"/>
    </row>
    <row r="600" ht="61.5" customHeight="1">
      <c r="AV600" s="12"/>
    </row>
    <row r="601" ht="61.5" customHeight="1">
      <c r="AV601" s="12"/>
    </row>
    <row r="602" ht="61.5" customHeight="1">
      <c r="AV602" s="12"/>
    </row>
    <row r="603" ht="61.5" customHeight="1">
      <c r="AV603" s="12"/>
    </row>
    <row r="604" ht="61.5" customHeight="1">
      <c r="AV604" s="12"/>
    </row>
    <row r="605" ht="61.5" customHeight="1">
      <c r="AV605" s="12"/>
    </row>
    <row r="606" ht="61.5" customHeight="1">
      <c r="AV606" s="12"/>
    </row>
    <row r="607" ht="61.5" customHeight="1">
      <c r="AV607" s="12"/>
    </row>
    <row r="608" ht="61.5" customHeight="1">
      <c r="AV608" s="12"/>
    </row>
    <row r="609" ht="61.5" customHeight="1">
      <c r="AV609" s="12"/>
    </row>
    <row r="610" ht="61.5" customHeight="1">
      <c r="AV610" s="12"/>
    </row>
    <row r="611" ht="61.5" customHeight="1">
      <c r="AV611" s="12"/>
    </row>
    <row r="612" ht="61.5" customHeight="1">
      <c r="AV612" s="12"/>
    </row>
    <row r="613" ht="61.5" customHeight="1">
      <c r="AV613" s="12"/>
    </row>
    <row r="614" ht="61.5" customHeight="1">
      <c r="AV614" s="12"/>
    </row>
    <row r="615" ht="61.5" customHeight="1">
      <c r="AV615" s="12"/>
    </row>
    <row r="616" ht="61.5" customHeight="1">
      <c r="AV616" s="12"/>
    </row>
    <row r="617" ht="61.5" customHeight="1">
      <c r="AV617" s="12"/>
    </row>
    <row r="618" ht="61.5" customHeight="1">
      <c r="AV618" s="12"/>
    </row>
    <row r="619" ht="61.5" customHeight="1">
      <c r="AV619" s="12"/>
    </row>
    <row r="620" ht="61.5" customHeight="1">
      <c r="AV620" s="12"/>
    </row>
    <row r="621" ht="61.5" customHeight="1">
      <c r="AV621" s="12"/>
    </row>
    <row r="622" ht="61.5" customHeight="1">
      <c r="AV622" s="12"/>
    </row>
    <row r="623" ht="61.5" customHeight="1">
      <c r="AV623" s="12"/>
    </row>
    <row r="624" ht="61.5" customHeight="1">
      <c r="AV624" s="12"/>
    </row>
    <row r="625" ht="61.5" customHeight="1">
      <c r="AV625" s="12"/>
    </row>
    <row r="626" ht="61.5" customHeight="1">
      <c r="AV626" s="12"/>
    </row>
    <row r="627" ht="61.5" customHeight="1">
      <c r="AV627" s="12"/>
    </row>
    <row r="628" ht="61.5" customHeight="1">
      <c r="AV628" s="12"/>
    </row>
    <row r="629" ht="61.5" customHeight="1">
      <c r="AV629" s="12"/>
    </row>
    <row r="630" ht="61.5" customHeight="1">
      <c r="AV630" s="12"/>
    </row>
    <row r="631" ht="61.5" customHeight="1">
      <c r="AV631" s="12"/>
    </row>
    <row r="632" ht="61.5" customHeight="1">
      <c r="AV632" s="12"/>
    </row>
    <row r="633" ht="61.5" customHeight="1">
      <c r="AV633" s="12"/>
    </row>
    <row r="634" ht="61.5" customHeight="1">
      <c r="AV634" s="12"/>
    </row>
    <row r="635" ht="61.5" customHeight="1">
      <c r="AV635" s="12"/>
    </row>
    <row r="636" ht="61.5" customHeight="1">
      <c r="AV636" s="12"/>
    </row>
    <row r="637" ht="61.5" customHeight="1">
      <c r="AV637" s="12"/>
    </row>
    <row r="638" ht="61.5" customHeight="1">
      <c r="AV638" s="12"/>
    </row>
    <row r="639" ht="61.5" customHeight="1">
      <c r="AV639" s="12"/>
    </row>
    <row r="640" ht="61.5" customHeight="1">
      <c r="AV640" s="12"/>
    </row>
    <row r="641" ht="61.5" customHeight="1">
      <c r="AV641" s="12"/>
    </row>
    <row r="642" ht="61.5" customHeight="1">
      <c r="AV642" s="12"/>
    </row>
    <row r="643" ht="61.5" customHeight="1">
      <c r="AV643" s="12"/>
    </row>
    <row r="644" ht="61.5" customHeight="1">
      <c r="AV644" s="12"/>
    </row>
    <row r="645" ht="61.5" customHeight="1">
      <c r="AV645" s="12"/>
    </row>
    <row r="646" ht="61.5" customHeight="1">
      <c r="AV646" s="12"/>
    </row>
    <row r="647" ht="61.5" customHeight="1">
      <c r="AV647" s="12"/>
    </row>
    <row r="648" ht="61.5" customHeight="1">
      <c r="AV648" s="12"/>
    </row>
    <row r="649" ht="61.5" customHeight="1">
      <c r="AV649" s="12"/>
    </row>
    <row r="650" ht="61.5" customHeight="1">
      <c r="AV650" s="12"/>
    </row>
    <row r="651" ht="61.5" customHeight="1">
      <c r="AV651" s="12"/>
    </row>
    <row r="652" ht="61.5" customHeight="1">
      <c r="AV652" s="12"/>
    </row>
    <row r="653" ht="61.5" customHeight="1">
      <c r="AV653" s="12"/>
    </row>
    <row r="654" ht="61.5" customHeight="1">
      <c r="AV654" s="12"/>
    </row>
    <row r="655" ht="61.5" customHeight="1">
      <c r="AV655" s="12"/>
    </row>
    <row r="656" ht="61.5" customHeight="1">
      <c r="AV656" s="12"/>
    </row>
    <row r="657" ht="61.5" customHeight="1">
      <c r="AV657" s="12"/>
    </row>
    <row r="658" ht="61.5" customHeight="1">
      <c r="AV658" s="12"/>
    </row>
    <row r="659" ht="61.5" customHeight="1">
      <c r="AV659" s="12"/>
    </row>
    <row r="660" ht="61.5" customHeight="1">
      <c r="AV660" s="12"/>
    </row>
    <row r="661" ht="61.5" customHeight="1">
      <c r="AV661" s="12"/>
    </row>
    <row r="662" ht="61.5" customHeight="1">
      <c r="AV662" s="12"/>
    </row>
    <row r="663" ht="61.5" customHeight="1">
      <c r="AV663" s="12"/>
    </row>
    <row r="664" ht="61.5" customHeight="1">
      <c r="AV664" s="12"/>
    </row>
    <row r="665" ht="61.5" customHeight="1">
      <c r="AV665" s="12"/>
    </row>
    <row r="666" ht="61.5" customHeight="1">
      <c r="AV666" s="12"/>
    </row>
    <row r="667" ht="61.5" customHeight="1">
      <c r="AV667" s="12"/>
    </row>
    <row r="668" ht="61.5" customHeight="1">
      <c r="AV668" s="12"/>
    </row>
    <row r="669" ht="61.5" customHeight="1">
      <c r="AV669" s="12"/>
    </row>
    <row r="670" ht="61.5" customHeight="1">
      <c r="AV670" s="12"/>
    </row>
    <row r="671" ht="61.5" customHeight="1">
      <c r="AV671" s="12"/>
    </row>
    <row r="672" ht="61.5" customHeight="1">
      <c r="AV672" s="12"/>
    </row>
    <row r="673" ht="61.5" customHeight="1">
      <c r="AV673" s="12"/>
    </row>
    <row r="674" ht="61.5" customHeight="1">
      <c r="AV674" s="12"/>
    </row>
    <row r="675" ht="61.5" customHeight="1">
      <c r="AV675" s="12"/>
    </row>
    <row r="676" ht="61.5" customHeight="1">
      <c r="AV676" s="12"/>
    </row>
    <row r="677" ht="61.5" customHeight="1">
      <c r="AV677" s="12"/>
    </row>
    <row r="678" ht="61.5" customHeight="1">
      <c r="AV678" s="12"/>
    </row>
    <row r="679" ht="61.5" customHeight="1">
      <c r="AV679" s="12"/>
    </row>
    <row r="680" ht="61.5" customHeight="1">
      <c r="AV680" s="12"/>
    </row>
    <row r="681" ht="61.5" customHeight="1">
      <c r="AV681" s="12"/>
    </row>
    <row r="682" ht="61.5" customHeight="1">
      <c r="AV682" s="12"/>
    </row>
    <row r="683" ht="61.5" customHeight="1">
      <c r="AV683" s="12"/>
    </row>
    <row r="684" ht="61.5" customHeight="1">
      <c r="AV684" s="12"/>
    </row>
    <row r="685" ht="61.5" customHeight="1">
      <c r="AV685" s="12"/>
    </row>
    <row r="686" ht="61.5" customHeight="1">
      <c r="AV686" s="12"/>
    </row>
    <row r="687" ht="61.5" customHeight="1">
      <c r="AV687" s="12"/>
    </row>
    <row r="688" ht="61.5" customHeight="1">
      <c r="AV688" s="12"/>
    </row>
    <row r="689" ht="61.5" customHeight="1">
      <c r="AV689" s="12"/>
    </row>
    <row r="690" ht="61.5" customHeight="1">
      <c r="AV690" s="12"/>
    </row>
    <row r="691" ht="61.5" customHeight="1">
      <c r="AV691" s="12"/>
    </row>
    <row r="692" ht="61.5" customHeight="1">
      <c r="AV692" s="12"/>
    </row>
    <row r="693" ht="61.5" customHeight="1">
      <c r="AV693" s="12"/>
    </row>
    <row r="694" ht="61.5" customHeight="1">
      <c r="AV694" s="12"/>
    </row>
    <row r="695" ht="61.5" customHeight="1">
      <c r="AV695" s="12"/>
    </row>
    <row r="696" ht="61.5" customHeight="1">
      <c r="AV696" s="12"/>
    </row>
    <row r="697" ht="61.5" customHeight="1">
      <c r="AV697" s="12"/>
    </row>
    <row r="698" ht="61.5" customHeight="1">
      <c r="AV698" s="12"/>
    </row>
    <row r="699" ht="61.5" customHeight="1">
      <c r="AV699" s="12"/>
    </row>
    <row r="700" ht="61.5" customHeight="1">
      <c r="AV700" s="12"/>
    </row>
    <row r="701" ht="61.5" customHeight="1">
      <c r="AV701" s="12"/>
    </row>
    <row r="702" ht="61.5" customHeight="1">
      <c r="AV702" s="12"/>
    </row>
    <row r="703" ht="61.5" customHeight="1">
      <c r="AV703" s="12"/>
    </row>
    <row r="704" ht="61.5" customHeight="1">
      <c r="AV704" s="12"/>
    </row>
    <row r="705" ht="61.5" customHeight="1">
      <c r="AV705" s="12"/>
    </row>
    <row r="706" ht="61.5" customHeight="1">
      <c r="AV706" s="12"/>
    </row>
    <row r="707" ht="61.5" customHeight="1">
      <c r="AV707" s="12"/>
    </row>
    <row r="708" ht="61.5" customHeight="1">
      <c r="AV708" s="12"/>
    </row>
    <row r="709" ht="61.5" customHeight="1">
      <c r="AV709" s="12"/>
    </row>
    <row r="710" ht="61.5" customHeight="1">
      <c r="AV710" s="12"/>
    </row>
    <row r="711" ht="61.5" customHeight="1">
      <c r="AV711" s="12"/>
    </row>
    <row r="712" ht="61.5" customHeight="1">
      <c r="AV712" s="12"/>
    </row>
    <row r="713" ht="61.5" customHeight="1">
      <c r="AV713" s="12"/>
    </row>
    <row r="714" ht="61.5" customHeight="1">
      <c r="AV714" s="12"/>
    </row>
    <row r="715" ht="61.5" customHeight="1">
      <c r="AV715" s="12"/>
    </row>
    <row r="716" ht="61.5" customHeight="1">
      <c r="AV716" s="12"/>
    </row>
    <row r="717" ht="61.5" customHeight="1">
      <c r="AV717" s="12"/>
    </row>
    <row r="718" ht="61.5" customHeight="1">
      <c r="AV718" s="12"/>
    </row>
    <row r="719" ht="61.5" customHeight="1">
      <c r="AV719" s="12"/>
    </row>
    <row r="720" ht="61.5" customHeight="1">
      <c r="AV720" s="12"/>
    </row>
    <row r="721" ht="61.5" customHeight="1">
      <c r="AV721" s="12"/>
    </row>
    <row r="722" ht="61.5" customHeight="1">
      <c r="AV722" s="12"/>
    </row>
    <row r="723" ht="61.5" customHeight="1">
      <c r="AV723" s="12"/>
    </row>
    <row r="724" ht="61.5" customHeight="1">
      <c r="AV724" s="12"/>
    </row>
    <row r="725" ht="61.5" customHeight="1">
      <c r="AV725" s="12"/>
    </row>
    <row r="726" ht="61.5" customHeight="1">
      <c r="AV726" s="12"/>
    </row>
    <row r="727" ht="61.5" customHeight="1">
      <c r="AV727" s="12"/>
    </row>
    <row r="728" ht="61.5" customHeight="1">
      <c r="AV728" s="12"/>
    </row>
    <row r="729" ht="61.5" customHeight="1">
      <c r="AV729" s="12"/>
    </row>
    <row r="730" ht="61.5" customHeight="1">
      <c r="AV730" s="12"/>
    </row>
    <row r="731" ht="61.5" customHeight="1">
      <c r="AV731" s="12"/>
    </row>
    <row r="732" ht="61.5" customHeight="1">
      <c r="AV732" s="12"/>
    </row>
    <row r="733" ht="61.5" customHeight="1">
      <c r="AV733" s="12"/>
    </row>
    <row r="734" ht="61.5" customHeight="1">
      <c r="AV734" s="12"/>
    </row>
    <row r="735" ht="61.5" customHeight="1">
      <c r="AV735" s="12"/>
    </row>
    <row r="736" ht="61.5" customHeight="1">
      <c r="AV736" s="12"/>
    </row>
    <row r="737" ht="61.5" customHeight="1">
      <c r="AV737" s="12"/>
    </row>
    <row r="738" ht="61.5" customHeight="1">
      <c r="AV738" s="12"/>
    </row>
    <row r="739" ht="61.5" customHeight="1">
      <c r="AV739" s="12"/>
    </row>
    <row r="740" ht="61.5" customHeight="1">
      <c r="AV740" s="12"/>
    </row>
    <row r="741" ht="61.5" customHeight="1">
      <c r="AV741" s="12"/>
    </row>
    <row r="742" ht="61.5" customHeight="1">
      <c r="AV742" s="12"/>
    </row>
    <row r="743" ht="61.5" customHeight="1">
      <c r="AV743" s="12"/>
    </row>
    <row r="744" ht="61.5" customHeight="1">
      <c r="AV744" s="12"/>
    </row>
    <row r="745" ht="61.5" customHeight="1">
      <c r="AV745" s="12"/>
    </row>
    <row r="746" ht="61.5" customHeight="1">
      <c r="AV746" s="12"/>
    </row>
    <row r="747" ht="61.5" customHeight="1">
      <c r="AV747" s="12"/>
    </row>
    <row r="748" ht="61.5" customHeight="1">
      <c r="AV748" s="12"/>
    </row>
    <row r="749" ht="61.5" customHeight="1">
      <c r="AV749" s="12"/>
    </row>
    <row r="750" ht="61.5" customHeight="1">
      <c r="AV750" s="12"/>
    </row>
    <row r="751" ht="61.5" customHeight="1">
      <c r="AV751" s="12"/>
    </row>
    <row r="752" ht="61.5" customHeight="1">
      <c r="AV752" s="12"/>
    </row>
    <row r="753" ht="61.5" customHeight="1">
      <c r="AV753" s="12"/>
    </row>
    <row r="754" ht="61.5" customHeight="1">
      <c r="AV754" s="12"/>
    </row>
    <row r="755" ht="61.5" customHeight="1">
      <c r="AV755" s="12"/>
    </row>
    <row r="756" ht="61.5" customHeight="1">
      <c r="AV756" s="12"/>
    </row>
    <row r="757" ht="61.5" customHeight="1">
      <c r="AV757" s="12"/>
    </row>
    <row r="758" ht="61.5" customHeight="1">
      <c r="AV758" s="12"/>
    </row>
    <row r="759" ht="61.5" customHeight="1">
      <c r="AV759" s="12"/>
    </row>
    <row r="760" ht="61.5" customHeight="1">
      <c r="AV760" s="12"/>
    </row>
    <row r="761" ht="61.5" customHeight="1">
      <c r="AV761" s="12"/>
    </row>
    <row r="762" ht="61.5" customHeight="1">
      <c r="AV762" s="12"/>
    </row>
    <row r="763" ht="61.5" customHeight="1">
      <c r="AV763" s="12"/>
    </row>
    <row r="764" ht="61.5" customHeight="1">
      <c r="AV764" s="12"/>
    </row>
    <row r="765" ht="61.5" customHeight="1">
      <c r="AV765" s="12"/>
    </row>
    <row r="766" ht="61.5" customHeight="1">
      <c r="AV766" s="12"/>
    </row>
    <row r="767" ht="61.5" customHeight="1">
      <c r="AV767" s="12"/>
    </row>
    <row r="768" ht="61.5" customHeight="1">
      <c r="AV768" s="12"/>
    </row>
    <row r="769" ht="61.5" customHeight="1">
      <c r="AV769" s="12"/>
    </row>
    <row r="770" ht="61.5" customHeight="1">
      <c r="AV770" s="12"/>
    </row>
    <row r="771" ht="61.5" customHeight="1">
      <c r="AV771" s="12"/>
    </row>
    <row r="772" ht="61.5" customHeight="1">
      <c r="AV772" s="12"/>
    </row>
    <row r="773" ht="61.5" customHeight="1">
      <c r="AV773" s="12"/>
    </row>
    <row r="774" ht="61.5" customHeight="1">
      <c r="AV774" s="12"/>
    </row>
    <row r="775" ht="61.5" customHeight="1">
      <c r="AV775" s="12"/>
    </row>
    <row r="776" ht="61.5" customHeight="1">
      <c r="AV776" s="12"/>
    </row>
    <row r="777" ht="61.5" customHeight="1">
      <c r="AV777" s="12"/>
    </row>
    <row r="778" ht="61.5" customHeight="1">
      <c r="AV778" s="12"/>
    </row>
    <row r="779" ht="61.5" customHeight="1">
      <c r="AV779" s="12"/>
    </row>
    <row r="780" ht="61.5" customHeight="1">
      <c r="AV780" s="12"/>
    </row>
    <row r="781" ht="61.5" customHeight="1">
      <c r="AV781" s="12"/>
    </row>
    <row r="782" ht="61.5" customHeight="1">
      <c r="AV782" s="12"/>
    </row>
    <row r="783" ht="61.5" customHeight="1">
      <c r="AV783" s="12"/>
    </row>
    <row r="784" ht="61.5" customHeight="1">
      <c r="AV784" s="12"/>
    </row>
    <row r="785" ht="61.5" customHeight="1">
      <c r="AV785" s="12"/>
    </row>
    <row r="786" ht="61.5" customHeight="1">
      <c r="AV786" s="12"/>
    </row>
    <row r="787" ht="61.5" customHeight="1">
      <c r="AV787" s="12"/>
    </row>
    <row r="788" ht="61.5" customHeight="1">
      <c r="AV788" s="12"/>
    </row>
    <row r="789" ht="61.5" customHeight="1">
      <c r="AV789" s="12"/>
    </row>
    <row r="790" ht="61.5" customHeight="1">
      <c r="AV790" s="12"/>
    </row>
    <row r="791" ht="61.5" customHeight="1">
      <c r="AV791" s="12"/>
    </row>
    <row r="792" ht="61.5" customHeight="1">
      <c r="AV792" s="12"/>
    </row>
    <row r="793" ht="61.5" customHeight="1">
      <c r="AV793" s="12"/>
    </row>
    <row r="794" ht="61.5" customHeight="1">
      <c r="AV794" s="12"/>
    </row>
    <row r="795" ht="61.5" customHeight="1">
      <c r="AV795" s="12"/>
    </row>
    <row r="796" ht="61.5" customHeight="1">
      <c r="AV796" s="12"/>
    </row>
    <row r="797" ht="61.5" customHeight="1">
      <c r="AV797" s="12"/>
    </row>
    <row r="798" ht="61.5" customHeight="1">
      <c r="AV798" s="12"/>
    </row>
    <row r="799" ht="61.5" customHeight="1">
      <c r="AV799" s="12"/>
    </row>
    <row r="800" ht="61.5" customHeight="1">
      <c r="AV800" s="12"/>
    </row>
    <row r="801" ht="61.5" customHeight="1">
      <c r="AV801" s="12"/>
    </row>
    <row r="802" ht="61.5" customHeight="1">
      <c r="AV802" s="12"/>
    </row>
    <row r="803" ht="61.5" customHeight="1">
      <c r="AV803" s="12"/>
    </row>
    <row r="804" ht="61.5" customHeight="1">
      <c r="AV804" s="12"/>
    </row>
    <row r="805" ht="61.5" customHeight="1">
      <c r="AV805" s="12"/>
    </row>
    <row r="806" ht="61.5" customHeight="1">
      <c r="AV806" s="12"/>
    </row>
    <row r="807" ht="61.5" customHeight="1">
      <c r="AV807" s="12"/>
    </row>
    <row r="808" ht="61.5" customHeight="1">
      <c r="AV808" s="12"/>
    </row>
    <row r="809" ht="61.5" customHeight="1">
      <c r="AV809" s="12"/>
    </row>
    <row r="810" ht="61.5" customHeight="1">
      <c r="AV810" s="12"/>
    </row>
    <row r="811" ht="61.5" customHeight="1">
      <c r="AV811" s="12"/>
    </row>
    <row r="812" ht="61.5" customHeight="1">
      <c r="AV812" s="12"/>
    </row>
    <row r="813" ht="61.5" customHeight="1">
      <c r="AV813" s="12"/>
    </row>
    <row r="814" ht="61.5" customHeight="1">
      <c r="AV814" s="12"/>
    </row>
    <row r="815" ht="61.5" customHeight="1">
      <c r="AV815" s="12"/>
    </row>
    <row r="816" ht="61.5" customHeight="1">
      <c r="AV816" s="12"/>
    </row>
    <row r="817" ht="61.5" customHeight="1">
      <c r="AV817" s="12"/>
    </row>
    <row r="818" ht="61.5" customHeight="1">
      <c r="AV818" s="12"/>
    </row>
    <row r="819" ht="61.5" customHeight="1">
      <c r="AV819" s="12"/>
    </row>
    <row r="820" ht="61.5" customHeight="1">
      <c r="AV820" s="12"/>
    </row>
    <row r="821" ht="61.5" customHeight="1">
      <c r="AV821" s="12"/>
    </row>
    <row r="822" ht="61.5" customHeight="1">
      <c r="AV822" s="12"/>
    </row>
    <row r="823" ht="61.5" customHeight="1">
      <c r="AV823" s="12"/>
    </row>
    <row r="824" ht="61.5" customHeight="1">
      <c r="AV824" s="12"/>
    </row>
    <row r="825" ht="61.5" customHeight="1">
      <c r="AV825" s="12"/>
    </row>
    <row r="826" ht="61.5" customHeight="1">
      <c r="AV826" s="12"/>
    </row>
    <row r="827" ht="61.5" customHeight="1">
      <c r="AV827" s="12"/>
    </row>
    <row r="828" ht="61.5" customHeight="1">
      <c r="AV828" s="12"/>
    </row>
    <row r="829" ht="61.5" customHeight="1">
      <c r="AV829" s="12"/>
    </row>
    <row r="830" ht="61.5" customHeight="1">
      <c r="AV830" s="12"/>
    </row>
    <row r="831" ht="61.5" customHeight="1">
      <c r="AV831" s="12"/>
    </row>
    <row r="832" ht="61.5" customHeight="1">
      <c r="AV832" s="12"/>
    </row>
    <row r="833" ht="61.5" customHeight="1">
      <c r="AV833" s="12"/>
    </row>
    <row r="834" ht="61.5" customHeight="1">
      <c r="AV834" s="12"/>
    </row>
    <row r="835" ht="61.5" customHeight="1">
      <c r="AV835" s="12"/>
    </row>
    <row r="836" ht="61.5" customHeight="1">
      <c r="AV836" s="12"/>
    </row>
    <row r="837" ht="61.5" customHeight="1">
      <c r="AV837" s="12"/>
    </row>
    <row r="838" ht="61.5" customHeight="1">
      <c r="AV838" s="12"/>
    </row>
    <row r="839" ht="61.5" customHeight="1">
      <c r="AV839" s="12"/>
    </row>
    <row r="840" ht="61.5" customHeight="1">
      <c r="AV840" s="12"/>
    </row>
    <row r="841" ht="61.5" customHeight="1">
      <c r="AV841" s="12"/>
    </row>
    <row r="842" ht="61.5" customHeight="1">
      <c r="AV842" s="12"/>
    </row>
    <row r="843" ht="61.5" customHeight="1">
      <c r="AV843" s="12"/>
    </row>
    <row r="844" ht="61.5" customHeight="1">
      <c r="AV844" s="12"/>
    </row>
    <row r="845" ht="61.5" customHeight="1">
      <c r="AV845" s="12"/>
    </row>
    <row r="846" ht="61.5" customHeight="1">
      <c r="AV846" s="12"/>
    </row>
    <row r="847" ht="61.5" customHeight="1">
      <c r="AV847" s="12"/>
    </row>
    <row r="848" ht="61.5" customHeight="1">
      <c r="AV848" s="12"/>
    </row>
    <row r="849" ht="61.5" customHeight="1">
      <c r="AV849" s="12"/>
    </row>
    <row r="850" ht="61.5" customHeight="1">
      <c r="AV850" s="12"/>
    </row>
    <row r="851" ht="61.5" customHeight="1">
      <c r="AV851" s="12"/>
    </row>
    <row r="852" ht="61.5" customHeight="1">
      <c r="AV852" s="12"/>
    </row>
    <row r="853" ht="61.5" customHeight="1">
      <c r="AV853" s="12"/>
    </row>
    <row r="854" ht="61.5" customHeight="1">
      <c r="AV854" s="12"/>
    </row>
    <row r="855" ht="61.5" customHeight="1">
      <c r="AV855" s="12"/>
    </row>
    <row r="856" ht="61.5" customHeight="1">
      <c r="AV856" s="12"/>
    </row>
    <row r="857" ht="61.5" customHeight="1">
      <c r="AV857" s="12"/>
    </row>
    <row r="858" ht="61.5" customHeight="1">
      <c r="AV858" s="12"/>
    </row>
    <row r="859" ht="61.5" customHeight="1">
      <c r="AV859" s="12"/>
    </row>
    <row r="860" ht="61.5" customHeight="1">
      <c r="AV860" s="12"/>
    </row>
    <row r="861" ht="61.5" customHeight="1">
      <c r="AV861" s="12"/>
    </row>
    <row r="862" ht="61.5" customHeight="1">
      <c r="AV862" s="12"/>
    </row>
    <row r="863" ht="61.5" customHeight="1">
      <c r="AV863" s="12"/>
    </row>
    <row r="864" ht="61.5" customHeight="1">
      <c r="AV864" s="12"/>
    </row>
    <row r="865" ht="61.5" customHeight="1">
      <c r="AV865" s="12"/>
    </row>
    <row r="866" ht="61.5" customHeight="1">
      <c r="AV866" s="12"/>
    </row>
    <row r="867" ht="61.5" customHeight="1">
      <c r="AV867" s="12"/>
    </row>
    <row r="868" ht="61.5" customHeight="1">
      <c r="AV868" s="12"/>
    </row>
    <row r="869" ht="61.5" customHeight="1">
      <c r="AV869" s="12"/>
    </row>
    <row r="870" ht="61.5" customHeight="1">
      <c r="AV870" s="12"/>
    </row>
    <row r="871" ht="61.5" customHeight="1">
      <c r="AV871" s="12"/>
    </row>
    <row r="872" ht="61.5" customHeight="1">
      <c r="AV872" s="12"/>
    </row>
    <row r="873" ht="61.5" customHeight="1">
      <c r="AV873" s="12"/>
    </row>
    <row r="874" ht="61.5" customHeight="1">
      <c r="AV874" s="12"/>
    </row>
    <row r="875" ht="61.5" customHeight="1">
      <c r="AV875" s="12"/>
    </row>
    <row r="876" ht="61.5" customHeight="1">
      <c r="AV876" s="12"/>
    </row>
    <row r="877" ht="61.5" customHeight="1">
      <c r="AV877" s="12"/>
    </row>
    <row r="878" ht="61.5" customHeight="1">
      <c r="AV878" s="12"/>
    </row>
    <row r="879" ht="61.5" customHeight="1">
      <c r="AV879" s="12"/>
    </row>
    <row r="880" ht="61.5" customHeight="1">
      <c r="AV880" s="12"/>
    </row>
    <row r="881" ht="61.5" customHeight="1">
      <c r="AV881" s="12"/>
    </row>
    <row r="882" ht="61.5" customHeight="1">
      <c r="AV882" s="12"/>
    </row>
    <row r="883" ht="61.5" customHeight="1">
      <c r="AV883" s="12"/>
    </row>
    <row r="884" ht="61.5" customHeight="1">
      <c r="AV884" s="12"/>
    </row>
    <row r="885" ht="61.5" customHeight="1">
      <c r="AV885" s="12"/>
    </row>
    <row r="886" ht="61.5" customHeight="1">
      <c r="AV886" s="12"/>
    </row>
    <row r="887" ht="61.5" customHeight="1">
      <c r="AV887" s="12"/>
    </row>
    <row r="888" ht="61.5" customHeight="1">
      <c r="AV888" s="12"/>
    </row>
    <row r="889" ht="61.5" customHeight="1">
      <c r="AV889" s="12"/>
    </row>
    <row r="890" ht="61.5" customHeight="1">
      <c r="AV890" s="12"/>
    </row>
    <row r="891" ht="61.5" customHeight="1">
      <c r="AV891" s="12"/>
    </row>
    <row r="892" ht="61.5" customHeight="1">
      <c r="AV892" s="12"/>
    </row>
    <row r="893" ht="61.5" customHeight="1">
      <c r="AV893" s="12"/>
    </row>
    <row r="894" ht="61.5" customHeight="1">
      <c r="AV894" s="12"/>
    </row>
    <row r="895" ht="61.5" customHeight="1">
      <c r="AV895" s="12"/>
    </row>
    <row r="896" ht="61.5" customHeight="1">
      <c r="AV896" s="12"/>
    </row>
    <row r="897" ht="61.5" customHeight="1">
      <c r="AV897" s="12"/>
    </row>
    <row r="898" ht="61.5" customHeight="1">
      <c r="AV898" s="12"/>
    </row>
    <row r="899" ht="61.5" customHeight="1">
      <c r="AV899" s="12"/>
    </row>
    <row r="900" ht="61.5" customHeight="1">
      <c r="AV900" s="12"/>
    </row>
    <row r="901" ht="61.5" customHeight="1">
      <c r="AV901" s="12"/>
    </row>
    <row r="902" ht="61.5" customHeight="1">
      <c r="AV902" s="12"/>
    </row>
    <row r="903" ht="61.5" customHeight="1">
      <c r="AV903" s="12"/>
    </row>
    <row r="904" ht="61.5" customHeight="1">
      <c r="AV904" s="12"/>
    </row>
    <row r="905" ht="61.5" customHeight="1">
      <c r="AV905" s="12"/>
    </row>
    <row r="906" ht="61.5" customHeight="1">
      <c r="AV906" s="12"/>
    </row>
    <row r="907" ht="61.5" customHeight="1">
      <c r="AV907" s="12"/>
    </row>
    <row r="908" ht="61.5" customHeight="1">
      <c r="AV908" s="12"/>
    </row>
    <row r="909" ht="61.5" customHeight="1">
      <c r="AV909" s="12"/>
    </row>
    <row r="910" ht="61.5" customHeight="1">
      <c r="AV910" s="12"/>
    </row>
    <row r="911" ht="61.5" customHeight="1">
      <c r="AV911" s="12"/>
    </row>
    <row r="912" ht="61.5" customHeight="1">
      <c r="AV912" s="12"/>
    </row>
    <row r="913" ht="61.5" customHeight="1">
      <c r="AV913" s="12"/>
    </row>
    <row r="914" ht="61.5" customHeight="1">
      <c r="AV914" s="12"/>
    </row>
    <row r="915" ht="61.5" customHeight="1">
      <c r="AV915" s="12"/>
    </row>
    <row r="916" ht="61.5" customHeight="1">
      <c r="AV916" s="12"/>
    </row>
    <row r="917" ht="61.5" customHeight="1">
      <c r="AV917" s="12"/>
    </row>
    <row r="918" ht="61.5" customHeight="1">
      <c r="AV918" s="12"/>
    </row>
    <row r="919" ht="61.5" customHeight="1">
      <c r="AV919" s="12"/>
    </row>
    <row r="920" ht="61.5" customHeight="1">
      <c r="AV920" s="12"/>
    </row>
    <row r="921" ht="61.5" customHeight="1">
      <c r="AV921" s="12"/>
    </row>
    <row r="922" ht="61.5" customHeight="1">
      <c r="AV922" s="12"/>
    </row>
    <row r="923" ht="61.5" customHeight="1">
      <c r="AV923" s="12"/>
    </row>
    <row r="924" ht="61.5" customHeight="1">
      <c r="AV924" s="12"/>
    </row>
    <row r="925" ht="61.5" customHeight="1">
      <c r="AV925" s="12"/>
    </row>
    <row r="926" ht="61.5" customHeight="1">
      <c r="AV926" s="12"/>
    </row>
    <row r="927" ht="61.5" customHeight="1">
      <c r="AV927" s="12"/>
    </row>
    <row r="928" ht="61.5" customHeight="1">
      <c r="AV928" s="12"/>
    </row>
    <row r="929" ht="61.5" customHeight="1">
      <c r="AV929" s="12"/>
    </row>
    <row r="930" ht="61.5" customHeight="1">
      <c r="AV930" s="12"/>
    </row>
    <row r="931" ht="61.5" customHeight="1">
      <c r="AV931" s="12"/>
    </row>
    <row r="932" ht="61.5" customHeight="1">
      <c r="AV932" s="12"/>
    </row>
    <row r="933" ht="61.5" customHeight="1">
      <c r="AV933" s="12"/>
    </row>
    <row r="934" ht="61.5" customHeight="1">
      <c r="AV934" s="12"/>
    </row>
    <row r="935" ht="61.5" customHeight="1">
      <c r="AV935" s="12"/>
    </row>
    <row r="936" ht="61.5" customHeight="1">
      <c r="AV936" s="12"/>
    </row>
    <row r="937" ht="61.5" customHeight="1">
      <c r="AV937" s="12"/>
    </row>
    <row r="938" ht="61.5" customHeight="1">
      <c r="AV938" s="12"/>
    </row>
    <row r="939" ht="61.5" customHeight="1">
      <c r="AV939" s="12"/>
    </row>
    <row r="940" ht="61.5" customHeight="1">
      <c r="AV940" s="12"/>
    </row>
    <row r="941" ht="61.5" customHeight="1">
      <c r="AV941" s="12"/>
    </row>
    <row r="942" ht="61.5" customHeight="1">
      <c r="AV942" s="12"/>
    </row>
    <row r="943" ht="61.5" customHeight="1">
      <c r="AV943" s="12"/>
    </row>
    <row r="944" ht="61.5" customHeight="1">
      <c r="AV944" s="12"/>
    </row>
    <row r="945" ht="61.5" customHeight="1">
      <c r="AV945" s="12"/>
    </row>
    <row r="946" ht="61.5" customHeight="1">
      <c r="AV946" s="12"/>
    </row>
    <row r="947" ht="61.5" customHeight="1">
      <c r="AV947" s="12"/>
    </row>
    <row r="948" ht="61.5" customHeight="1">
      <c r="AV948" s="12"/>
    </row>
    <row r="949" ht="61.5" customHeight="1">
      <c r="AV949" s="12"/>
    </row>
    <row r="950" ht="61.5" customHeight="1">
      <c r="AV950" s="12"/>
    </row>
    <row r="951" ht="61.5" customHeight="1">
      <c r="AV951" s="12"/>
    </row>
    <row r="952" ht="61.5" customHeight="1">
      <c r="AV952" s="12"/>
    </row>
    <row r="953" ht="61.5" customHeight="1">
      <c r="AV953" s="12"/>
    </row>
    <row r="954" ht="61.5" customHeight="1">
      <c r="AV954" s="12"/>
    </row>
    <row r="955" ht="61.5" customHeight="1">
      <c r="AV955" s="12"/>
    </row>
    <row r="956" ht="61.5" customHeight="1">
      <c r="AV956" s="12"/>
    </row>
    <row r="957" ht="61.5" customHeight="1">
      <c r="AV957" s="12"/>
    </row>
    <row r="958" ht="61.5" customHeight="1">
      <c r="AV958" s="12"/>
    </row>
    <row r="959" ht="61.5" customHeight="1">
      <c r="AV959" s="12"/>
    </row>
    <row r="960" ht="61.5" customHeight="1">
      <c r="AV960" s="12"/>
    </row>
    <row r="961" ht="61.5" customHeight="1">
      <c r="AV961" s="12"/>
    </row>
    <row r="962" ht="61.5" customHeight="1">
      <c r="AV962" s="12"/>
    </row>
    <row r="963" ht="61.5" customHeight="1">
      <c r="AV963" s="12"/>
    </row>
    <row r="964" ht="61.5" customHeight="1">
      <c r="AV964" s="12"/>
    </row>
    <row r="965" ht="61.5" customHeight="1">
      <c r="AV965" s="12"/>
    </row>
    <row r="966" ht="61.5" customHeight="1">
      <c r="AV966" s="12"/>
    </row>
    <row r="967" ht="61.5" customHeight="1">
      <c r="AV967" s="12"/>
    </row>
    <row r="968" ht="61.5" customHeight="1">
      <c r="AV968" s="12"/>
    </row>
    <row r="969" ht="61.5" customHeight="1">
      <c r="AV969" s="12"/>
    </row>
    <row r="970" ht="61.5" customHeight="1">
      <c r="AV970" s="12"/>
    </row>
    <row r="971" ht="61.5" customHeight="1">
      <c r="AV971" s="12"/>
    </row>
    <row r="972" ht="61.5" customHeight="1">
      <c r="AV972" s="12"/>
    </row>
    <row r="973" ht="61.5" customHeight="1">
      <c r="AV973" s="12"/>
    </row>
    <row r="974" ht="61.5" customHeight="1">
      <c r="AV974" s="12"/>
    </row>
    <row r="975" ht="61.5" customHeight="1">
      <c r="AV975" s="12"/>
    </row>
    <row r="976" ht="61.5" customHeight="1">
      <c r="AV976" s="12"/>
    </row>
    <row r="977" ht="61.5" customHeight="1">
      <c r="AV977" s="12"/>
    </row>
    <row r="978" ht="61.5" customHeight="1">
      <c r="AV978" s="12"/>
    </row>
    <row r="979" ht="61.5" customHeight="1">
      <c r="AV979" s="12"/>
    </row>
    <row r="980" ht="61.5" customHeight="1">
      <c r="AV980" s="12"/>
    </row>
    <row r="981" ht="61.5" customHeight="1">
      <c r="AV981" s="12"/>
    </row>
    <row r="982" ht="61.5" customHeight="1">
      <c r="AV982" s="12"/>
    </row>
    <row r="983" ht="61.5" customHeight="1">
      <c r="AV983" s="12"/>
    </row>
    <row r="984" ht="61.5" customHeight="1">
      <c r="AV984" s="12"/>
    </row>
    <row r="985" ht="61.5" customHeight="1">
      <c r="AV985" s="12"/>
    </row>
    <row r="986" ht="61.5" customHeight="1">
      <c r="AV986" s="12"/>
    </row>
    <row r="987" ht="61.5" customHeight="1">
      <c r="AV987" s="12"/>
    </row>
    <row r="988" ht="61.5" customHeight="1">
      <c r="AV988" s="12"/>
    </row>
    <row r="989" ht="61.5" customHeight="1">
      <c r="AV989" s="12"/>
    </row>
    <row r="990" ht="61.5" customHeight="1">
      <c r="AV990" s="12"/>
    </row>
    <row r="991" ht="61.5" customHeight="1">
      <c r="AV991" s="12"/>
    </row>
    <row r="992" ht="61.5" customHeight="1">
      <c r="AV992" s="12"/>
    </row>
    <row r="993" ht="61.5" customHeight="1">
      <c r="AV993" s="12"/>
    </row>
    <row r="994" ht="61.5" customHeight="1">
      <c r="AV994" s="12"/>
    </row>
    <row r="995" ht="61.5" customHeight="1">
      <c r="AV995" s="12"/>
    </row>
    <row r="996" ht="61.5" customHeight="1">
      <c r="AV996" s="12"/>
    </row>
    <row r="997" ht="61.5" customHeight="1">
      <c r="AV997" s="12"/>
    </row>
    <row r="998" ht="61.5" customHeight="1">
      <c r="AV998" s="12"/>
    </row>
    <row r="999" ht="61.5" customHeight="1">
      <c r="AV999" s="12"/>
    </row>
    <row r="1000" ht="61.5" customHeight="1">
      <c r="AV1000" s="12"/>
    </row>
    <row r="1001" ht="61.5" customHeight="1">
      <c r="AV1001" s="12"/>
    </row>
    <row r="1002" ht="61.5" customHeight="1">
      <c r="AV1002" s="12"/>
    </row>
    <row r="1003" ht="61.5" customHeight="1">
      <c r="AV1003" s="12"/>
    </row>
    <row r="1004" ht="61.5" customHeight="1">
      <c r="AV1004" s="12"/>
    </row>
    <row r="1005" ht="61.5" customHeight="1">
      <c r="AV1005" s="12"/>
    </row>
    <row r="1006" ht="61.5" customHeight="1">
      <c r="AV1006" s="12"/>
    </row>
    <row r="1007" ht="61.5" customHeight="1">
      <c r="AV1007" s="12"/>
    </row>
    <row r="1008" ht="61.5" customHeight="1">
      <c r="AV1008" s="12"/>
    </row>
    <row r="1009" ht="61.5" customHeight="1">
      <c r="AV1009" s="12"/>
    </row>
    <row r="1010" ht="61.5" customHeight="1">
      <c r="AV1010" s="12"/>
    </row>
    <row r="1011" ht="61.5" customHeight="1">
      <c r="AV1011" s="12"/>
    </row>
    <row r="1012" ht="61.5" customHeight="1">
      <c r="AV1012" s="12"/>
    </row>
    <row r="1013" ht="61.5" customHeight="1">
      <c r="AV1013" s="12"/>
    </row>
    <row r="1014" ht="61.5" customHeight="1">
      <c r="AV1014" s="12"/>
    </row>
    <row r="1015" ht="61.5" customHeight="1">
      <c r="AV1015" s="12"/>
    </row>
    <row r="1016" ht="61.5" customHeight="1">
      <c r="AV1016" s="12"/>
    </row>
    <row r="1017" ht="61.5" customHeight="1">
      <c r="AV1017" s="12"/>
    </row>
    <row r="1018" ht="61.5" customHeight="1">
      <c r="AV1018" s="12"/>
    </row>
    <row r="1019" ht="61.5" customHeight="1">
      <c r="AV1019" s="12"/>
    </row>
    <row r="1020" ht="61.5" customHeight="1">
      <c r="AV1020" s="12"/>
    </row>
    <row r="1021" ht="61.5" customHeight="1">
      <c r="AV1021" s="12"/>
    </row>
    <row r="1022" ht="61.5" customHeight="1">
      <c r="AV1022" s="12"/>
    </row>
    <row r="1023" ht="61.5" customHeight="1">
      <c r="AV1023" s="12"/>
    </row>
    <row r="1024" ht="61.5" customHeight="1">
      <c r="AV1024" s="12"/>
    </row>
    <row r="1025" ht="61.5" customHeight="1">
      <c r="AV1025" s="12"/>
    </row>
    <row r="1026" ht="61.5" customHeight="1">
      <c r="AV1026" s="12"/>
    </row>
    <row r="1027" ht="61.5" customHeight="1">
      <c r="AV1027" s="12"/>
    </row>
    <row r="1028" ht="61.5" customHeight="1">
      <c r="AV1028" s="12"/>
    </row>
    <row r="1029" ht="61.5" customHeight="1">
      <c r="AV1029" s="12"/>
    </row>
    <row r="1030" ht="61.5" customHeight="1">
      <c r="AV1030" s="12"/>
    </row>
    <row r="1031" ht="61.5" customHeight="1">
      <c r="AV1031" s="12"/>
    </row>
    <row r="1032" ht="61.5" customHeight="1">
      <c r="AV1032" s="12"/>
    </row>
    <row r="1033" ht="61.5" customHeight="1">
      <c r="AV1033" s="12"/>
    </row>
    <row r="1034" ht="61.5" customHeight="1">
      <c r="AV1034" s="12"/>
    </row>
    <row r="1035" ht="61.5" customHeight="1">
      <c r="AV1035" s="12"/>
    </row>
    <row r="1036" ht="61.5" customHeight="1">
      <c r="AV1036" s="12"/>
    </row>
    <row r="1037" ht="61.5" customHeight="1">
      <c r="AV1037" s="12"/>
    </row>
    <row r="1038" ht="61.5" customHeight="1">
      <c r="AV1038" s="12"/>
    </row>
    <row r="1039" ht="61.5" customHeight="1">
      <c r="AV1039" s="12"/>
    </row>
    <row r="1040" ht="61.5" customHeight="1">
      <c r="AV1040" s="12"/>
    </row>
    <row r="1041" ht="61.5" customHeight="1">
      <c r="AV1041" s="12"/>
    </row>
    <row r="1042" ht="61.5" customHeight="1">
      <c r="AV1042" s="12"/>
    </row>
    <row r="1043" ht="61.5" customHeight="1">
      <c r="AV1043" s="12"/>
    </row>
    <row r="1044" ht="61.5" customHeight="1">
      <c r="AV1044" s="12"/>
    </row>
    <row r="1045" ht="61.5" customHeight="1">
      <c r="AV1045" s="12"/>
    </row>
    <row r="1046" ht="61.5" customHeight="1">
      <c r="AV1046" s="12"/>
    </row>
    <row r="1047" ht="61.5" customHeight="1">
      <c r="AV1047" s="12"/>
    </row>
    <row r="1048" ht="61.5" customHeight="1">
      <c r="AV1048" s="12"/>
    </row>
    <row r="1049" ht="61.5" customHeight="1">
      <c r="AV1049" s="12"/>
    </row>
    <row r="1050" ht="61.5" customHeight="1">
      <c r="AV1050" s="12"/>
    </row>
    <row r="1051" ht="61.5" customHeight="1">
      <c r="AV1051" s="12"/>
    </row>
    <row r="1052" ht="61.5" customHeight="1">
      <c r="AV1052" s="12"/>
    </row>
    <row r="1053" ht="61.5" customHeight="1">
      <c r="AV1053" s="12"/>
    </row>
    <row r="1054" ht="61.5" customHeight="1">
      <c r="AV1054" s="12"/>
    </row>
    <row r="1055" ht="61.5" customHeight="1">
      <c r="AV1055" s="12"/>
    </row>
    <row r="1056" ht="61.5" customHeight="1">
      <c r="AV1056" s="12"/>
    </row>
    <row r="1057" ht="61.5" customHeight="1">
      <c r="AV1057" s="12"/>
    </row>
    <row r="1058" ht="61.5" customHeight="1">
      <c r="AV1058" s="12"/>
    </row>
    <row r="1059" ht="61.5" customHeight="1">
      <c r="AV1059" s="12"/>
    </row>
    <row r="1060" ht="61.5" customHeight="1">
      <c r="AV1060" s="12"/>
    </row>
    <row r="1061" ht="61.5" customHeight="1">
      <c r="AV1061" s="12"/>
    </row>
    <row r="1062" ht="61.5" customHeight="1">
      <c r="AV1062" s="12"/>
    </row>
    <row r="1063" ht="61.5" customHeight="1">
      <c r="AV1063" s="12"/>
    </row>
    <row r="1064" ht="61.5" customHeight="1">
      <c r="AV1064" s="12"/>
    </row>
    <row r="1065" ht="61.5" customHeight="1">
      <c r="AV1065" s="12"/>
    </row>
    <row r="1066" ht="61.5" customHeight="1">
      <c r="AV1066" s="12"/>
    </row>
    <row r="1067" ht="61.5" customHeight="1">
      <c r="AV1067" s="12"/>
    </row>
    <row r="1068" ht="61.5" customHeight="1">
      <c r="AV1068" s="12"/>
    </row>
    <row r="1069" ht="61.5" customHeight="1">
      <c r="AV1069" s="12"/>
    </row>
    <row r="1070" ht="61.5" customHeight="1">
      <c r="AV1070" s="12"/>
    </row>
    <row r="1071" ht="61.5" customHeight="1">
      <c r="AV1071" s="12"/>
    </row>
    <row r="1072" ht="61.5" customHeight="1">
      <c r="AV1072" s="12"/>
    </row>
    <row r="1073" ht="61.5" customHeight="1">
      <c r="AV1073" s="12"/>
    </row>
    <row r="1074" ht="61.5" customHeight="1">
      <c r="AV1074" s="12"/>
    </row>
    <row r="1075" ht="61.5" customHeight="1">
      <c r="AV1075" s="12"/>
    </row>
    <row r="1076" ht="61.5" customHeight="1">
      <c r="AV1076" s="12"/>
    </row>
    <row r="1077" ht="61.5" customHeight="1">
      <c r="AV1077" s="12"/>
    </row>
    <row r="1078" ht="61.5" customHeight="1">
      <c r="AV1078" s="12"/>
    </row>
    <row r="1079" ht="61.5" customHeight="1">
      <c r="AV1079" s="12"/>
    </row>
    <row r="1080" ht="61.5" customHeight="1">
      <c r="AV1080" s="12"/>
    </row>
    <row r="1081" ht="61.5" customHeight="1">
      <c r="AV1081" s="12"/>
    </row>
    <row r="1082" ht="61.5" customHeight="1">
      <c r="AV1082" s="12"/>
    </row>
    <row r="1083" ht="61.5" customHeight="1">
      <c r="AV1083" s="12"/>
    </row>
    <row r="1084" ht="61.5" customHeight="1">
      <c r="AV1084" s="12"/>
    </row>
    <row r="1085" ht="61.5" customHeight="1">
      <c r="AV1085" s="12"/>
    </row>
    <row r="1086" ht="61.5" customHeight="1">
      <c r="AV1086" s="12"/>
    </row>
    <row r="1087" ht="61.5" customHeight="1">
      <c r="AV1087" s="12"/>
    </row>
    <row r="1088" ht="61.5" customHeight="1">
      <c r="AV1088" s="12"/>
    </row>
    <row r="1089" ht="61.5" customHeight="1">
      <c r="AV1089" s="12"/>
    </row>
    <row r="1090" ht="61.5" customHeight="1">
      <c r="AV1090" s="12"/>
    </row>
    <row r="1091" ht="61.5" customHeight="1">
      <c r="AV1091" s="12"/>
    </row>
    <row r="1092" ht="61.5" customHeight="1">
      <c r="AV1092" s="12"/>
    </row>
    <row r="1093" ht="61.5" customHeight="1">
      <c r="AV1093" s="12"/>
    </row>
    <row r="1094" ht="61.5" customHeight="1">
      <c r="AV1094" s="12"/>
    </row>
    <row r="1095" ht="61.5" customHeight="1">
      <c r="AV1095" s="12"/>
    </row>
    <row r="1096" ht="61.5" customHeight="1">
      <c r="AV1096" s="12"/>
    </row>
    <row r="1097" ht="61.5" customHeight="1">
      <c r="AV1097" s="12"/>
    </row>
    <row r="1098" ht="61.5" customHeight="1">
      <c r="AV1098" s="12"/>
    </row>
    <row r="1099" ht="61.5" customHeight="1">
      <c r="AV1099" s="12"/>
    </row>
    <row r="1100" ht="61.5" customHeight="1">
      <c r="AV1100" s="12"/>
    </row>
    <row r="1101" ht="61.5" customHeight="1">
      <c r="AV1101" s="12"/>
    </row>
    <row r="1102" ht="61.5" customHeight="1">
      <c r="AV1102" s="12"/>
    </row>
    <row r="1103" ht="61.5" customHeight="1">
      <c r="AV1103" s="12"/>
    </row>
    <row r="1104" ht="61.5" customHeight="1">
      <c r="AV1104" s="12"/>
    </row>
    <row r="1105" ht="61.5" customHeight="1">
      <c r="AV1105" s="12"/>
    </row>
    <row r="1106" ht="61.5" customHeight="1">
      <c r="AV1106" s="12"/>
    </row>
    <row r="1107" ht="61.5" customHeight="1">
      <c r="AV1107" s="12"/>
    </row>
    <row r="1108" ht="61.5" customHeight="1">
      <c r="AV1108" s="12"/>
    </row>
    <row r="1109" ht="61.5" customHeight="1">
      <c r="AV1109" s="12"/>
    </row>
    <row r="1110" ht="61.5" customHeight="1">
      <c r="AV1110" s="12"/>
    </row>
    <row r="1111" ht="61.5" customHeight="1">
      <c r="AV1111" s="12"/>
    </row>
    <row r="1112" ht="61.5" customHeight="1">
      <c r="AV1112" s="12"/>
    </row>
    <row r="1113" ht="61.5" customHeight="1">
      <c r="AV1113" s="12"/>
    </row>
    <row r="1114" ht="61.5" customHeight="1">
      <c r="AV1114" s="12"/>
    </row>
    <row r="1115" ht="61.5" customHeight="1">
      <c r="AV1115" s="12"/>
    </row>
    <row r="1116" ht="61.5" customHeight="1">
      <c r="AV1116" s="12"/>
    </row>
    <row r="1117" ht="61.5" customHeight="1">
      <c r="AV1117" s="12"/>
    </row>
    <row r="1118" ht="61.5" customHeight="1">
      <c r="AV1118" s="12"/>
    </row>
    <row r="1119" ht="61.5" customHeight="1">
      <c r="AV1119" s="12"/>
    </row>
    <row r="1120" ht="61.5" customHeight="1">
      <c r="AV1120" s="12"/>
    </row>
    <row r="1121" ht="61.5" customHeight="1">
      <c r="AV1121" s="12"/>
    </row>
    <row r="1122" ht="61.5" customHeight="1">
      <c r="AV1122" s="12"/>
    </row>
    <row r="1123" ht="61.5" customHeight="1">
      <c r="AV1123" s="12"/>
    </row>
    <row r="1124" ht="61.5" customHeight="1">
      <c r="AV1124" s="12"/>
    </row>
    <row r="1125" ht="61.5" customHeight="1">
      <c r="AV1125" s="12"/>
    </row>
    <row r="1126" ht="61.5" customHeight="1">
      <c r="AV1126" s="12"/>
    </row>
    <row r="1127" ht="61.5" customHeight="1">
      <c r="AV1127" s="12"/>
    </row>
    <row r="1128" ht="61.5" customHeight="1">
      <c r="AV1128" s="12"/>
    </row>
    <row r="1129" ht="61.5" customHeight="1">
      <c r="AV1129" s="12"/>
    </row>
    <row r="1130" ht="61.5" customHeight="1">
      <c r="AV1130" s="12"/>
    </row>
    <row r="1131" ht="61.5" customHeight="1">
      <c r="AV1131" s="12"/>
    </row>
    <row r="1132" ht="61.5" customHeight="1">
      <c r="AV1132" s="12"/>
    </row>
    <row r="1133" ht="61.5" customHeight="1">
      <c r="AV1133" s="12"/>
    </row>
    <row r="1134" ht="61.5" customHeight="1">
      <c r="AV1134" s="12"/>
    </row>
    <row r="1135" ht="61.5" customHeight="1">
      <c r="AV1135" s="12"/>
    </row>
    <row r="1136" ht="61.5" customHeight="1">
      <c r="AV1136" s="12"/>
    </row>
    <row r="1137" ht="61.5" customHeight="1">
      <c r="AV1137" s="12"/>
    </row>
    <row r="1138" ht="61.5" customHeight="1">
      <c r="AV1138" s="12"/>
    </row>
    <row r="1139" ht="61.5" customHeight="1">
      <c r="AV1139" s="12"/>
    </row>
    <row r="1140" ht="61.5" customHeight="1">
      <c r="AV1140" s="12"/>
    </row>
    <row r="1141" ht="61.5" customHeight="1">
      <c r="AV1141" s="12"/>
    </row>
    <row r="1142" ht="61.5" customHeight="1">
      <c r="AV1142" s="12"/>
    </row>
    <row r="1143" ht="61.5" customHeight="1">
      <c r="AV1143" s="12"/>
    </row>
    <row r="1144" ht="61.5" customHeight="1">
      <c r="AV1144" s="12"/>
    </row>
    <row r="1145" ht="61.5" customHeight="1">
      <c r="AV1145" s="12"/>
    </row>
    <row r="1146" ht="61.5" customHeight="1">
      <c r="AV1146" s="12"/>
    </row>
    <row r="1147" ht="61.5" customHeight="1">
      <c r="AV1147" s="12"/>
    </row>
    <row r="1148" ht="61.5" customHeight="1">
      <c r="AV1148" s="12"/>
    </row>
    <row r="1149" ht="61.5" customHeight="1">
      <c r="AV1149" s="12"/>
    </row>
    <row r="1150" ht="61.5" customHeight="1">
      <c r="AV1150" s="12"/>
    </row>
    <row r="1151" ht="61.5" customHeight="1">
      <c r="AV1151" s="12"/>
    </row>
    <row r="1152" ht="61.5" customHeight="1">
      <c r="AV1152" s="12"/>
    </row>
    <row r="1153" ht="61.5" customHeight="1">
      <c r="AV1153" s="12"/>
    </row>
    <row r="1154" ht="61.5" customHeight="1">
      <c r="AV1154" s="12"/>
    </row>
    <row r="1155" ht="61.5" customHeight="1">
      <c r="AV1155" s="12"/>
    </row>
    <row r="1156" ht="61.5" customHeight="1">
      <c r="AV1156" s="12"/>
    </row>
    <row r="1157" ht="61.5" customHeight="1">
      <c r="AV1157" s="12"/>
    </row>
    <row r="1158" ht="61.5" customHeight="1">
      <c r="AV1158" s="12"/>
    </row>
    <row r="1159" ht="61.5" customHeight="1">
      <c r="AV1159" s="12"/>
    </row>
    <row r="1160" ht="61.5" customHeight="1">
      <c r="AV1160" s="12"/>
    </row>
    <row r="1161" ht="61.5" customHeight="1">
      <c r="AV1161" s="12"/>
    </row>
    <row r="1162" ht="61.5" customHeight="1">
      <c r="AV1162" s="12"/>
    </row>
    <row r="1163" ht="61.5" customHeight="1">
      <c r="AV1163" s="12"/>
    </row>
    <row r="1164" ht="61.5" customHeight="1">
      <c r="AV1164" s="12"/>
    </row>
    <row r="1165" ht="61.5" customHeight="1">
      <c r="AV1165" s="12"/>
    </row>
    <row r="1166" ht="61.5" customHeight="1">
      <c r="AV1166" s="12"/>
    </row>
    <row r="1167" ht="61.5" customHeight="1">
      <c r="AV1167" s="12"/>
    </row>
    <row r="1168" ht="61.5" customHeight="1">
      <c r="AV1168" s="12"/>
    </row>
    <row r="1169" ht="61.5" customHeight="1">
      <c r="AV1169" s="12"/>
    </row>
    <row r="1170" ht="61.5" customHeight="1">
      <c r="AV1170" s="12"/>
    </row>
    <row r="1171" ht="61.5" customHeight="1">
      <c r="AV1171" s="12"/>
    </row>
    <row r="1172" ht="61.5" customHeight="1">
      <c r="AV1172" s="12"/>
    </row>
    <row r="1173" ht="61.5" customHeight="1">
      <c r="AV1173" s="12"/>
    </row>
    <row r="1174" ht="61.5" customHeight="1">
      <c r="AV1174" s="12"/>
    </row>
    <row r="1175" ht="61.5" customHeight="1">
      <c r="AV1175" s="12"/>
    </row>
    <row r="1176" ht="61.5" customHeight="1">
      <c r="AV1176" s="12"/>
    </row>
    <row r="1177" ht="61.5" customHeight="1">
      <c r="AV1177" s="12"/>
    </row>
    <row r="1178" ht="61.5" customHeight="1">
      <c r="AV1178" s="12"/>
    </row>
    <row r="1179" ht="61.5" customHeight="1">
      <c r="AV1179" s="12"/>
    </row>
    <row r="1180" ht="61.5" customHeight="1">
      <c r="AV1180" s="12"/>
    </row>
    <row r="1181" ht="61.5" customHeight="1">
      <c r="AV1181" s="12"/>
    </row>
    <row r="1182" ht="61.5" customHeight="1">
      <c r="AV1182" s="12"/>
    </row>
    <row r="1183" ht="61.5" customHeight="1">
      <c r="AV1183" s="12"/>
    </row>
    <row r="1184" ht="61.5" customHeight="1">
      <c r="AV1184" s="12"/>
    </row>
    <row r="1185" ht="61.5" customHeight="1">
      <c r="AV1185" s="12"/>
    </row>
    <row r="1186" ht="61.5" customHeight="1">
      <c r="AV1186" s="12"/>
    </row>
    <row r="1187" ht="61.5" customHeight="1">
      <c r="AV1187" s="12"/>
    </row>
    <row r="1188" ht="61.5" customHeight="1">
      <c r="AV1188" s="12"/>
    </row>
    <row r="1189" ht="61.5" customHeight="1">
      <c r="AV1189" s="12"/>
    </row>
    <row r="1190" ht="61.5" customHeight="1">
      <c r="AV1190" s="12"/>
    </row>
    <row r="1191" ht="61.5" customHeight="1">
      <c r="AV1191" s="12"/>
    </row>
    <row r="1192" ht="61.5" customHeight="1">
      <c r="AV1192" s="12"/>
    </row>
    <row r="1193" ht="61.5" customHeight="1">
      <c r="AV1193" s="12"/>
    </row>
    <row r="1194" ht="61.5" customHeight="1">
      <c r="AV1194" s="12"/>
    </row>
    <row r="1195" ht="61.5" customHeight="1">
      <c r="AV1195" s="12"/>
    </row>
    <row r="1196" ht="61.5" customHeight="1">
      <c r="AV1196" s="12"/>
    </row>
    <row r="1197" ht="61.5" customHeight="1">
      <c r="AV1197" s="12"/>
    </row>
    <row r="1198" ht="61.5" customHeight="1">
      <c r="AV1198" s="12"/>
    </row>
    <row r="1199" ht="61.5" customHeight="1">
      <c r="AV1199" s="12"/>
    </row>
    <row r="1200" ht="61.5" customHeight="1">
      <c r="AV1200" s="12"/>
    </row>
    <row r="1201" ht="61.5" customHeight="1">
      <c r="AV1201" s="12"/>
    </row>
    <row r="1202" ht="61.5" customHeight="1">
      <c r="AV1202" s="12"/>
    </row>
    <row r="1203" ht="61.5" customHeight="1">
      <c r="AV1203" s="12"/>
    </row>
    <row r="1204" ht="61.5" customHeight="1">
      <c r="AV1204" s="12"/>
    </row>
    <row r="1205" ht="61.5" customHeight="1">
      <c r="AV1205" s="12"/>
    </row>
    <row r="1206" ht="61.5" customHeight="1">
      <c r="AV1206" s="12"/>
    </row>
    <row r="1207" ht="61.5" customHeight="1">
      <c r="AV1207" s="12"/>
    </row>
    <row r="1208" ht="61.5" customHeight="1">
      <c r="AV1208" s="12"/>
    </row>
    <row r="1209" ht="61.5" customHeight="1">
      <c r="AV1209" s="12"/>
    </row>
    <row r="1210" ht="61.5" customHeight="1">
      <c r="AV1210" s="12"/>
    </row>
    <row r="1211" ht="61.5" customHeight="1">
      <c r="AV1211" s="12"/>
    </row>
    <row r="1212" ht="61.5" customHeight="1">
      <c r="AV1212" s="12"/>
    </row>
    <row r="1213" ht="61.5" customHeight="1">
      <c r="AV1213" s="12"/>
    </row>
    <row r="1214" ht="61.5" customHeight="1">
      <c r="AV1214" s="12"/>
    </row>
    <row r="1215" ht="61.5" customHeight="1">
      <c r="AV1215" s="12"/>
    </row>
    <row r="1216" ht="61.5" customHeight="1">
      <c r="AV1216" s="12"/>
    </row>
    <row r="1217" ht="61.5" customHeight="1">
      <c r="AV1217" s="12"/>
    </row>
    <row r="1218" ht="61.5" customHeight="1">
      <c r="AV1218" s="12"/>
    </row>
    <row r="1219" ht="61.5" customHeight="1">
      <c r="AV1219" s="12"/>
    </row>
    <row r="1220" ht="61.5" customHeight="1">
      <c r="AV1220" s="12"/>
    </row>
    <row r="1221" ht="61.5" customHeight="1">
      <c r="AV1221" s="12"/>
    </row>
    <row r="1222" ht="61.5" customHeight="1">
      <c r="AV1222" s="12"/>
    </row>
    <row r="1223" ht="61.5" customHeight="1">
      <c r="AV1223" s="12"/>
    </row>
    <row r="1224" ht="61.5" customHeight="1">
      <c r="AV1224" s="12"/>
    </row>
    <row r="1225" ht="61.5" customHeight="1">
      <c r="AV1225" s="12"/>
    </row>
    <row r="1226" ht="61.5" customHeight="1">
      <c r="AV1226" s="12"/>
    </row>
    <row r="1227" ht="61.5" customHeight="1">
      <c r="AV1227" s="12"/>
    </row>
    <row r="1228" ht="61.5" customHeight="1">
      <c r="AV1228" s="12"/>
    </row>
    <row r="1229" ht="61.5" customHeight="1">
      <c r="AV1229" s="12"/>
    </row>
    <row r="1230" ht="61.5" customHeight="1">
      <c r="AV1230" s="12"/>
    </row>
    <row r="1231" ht="61.5" customHeight="1">
      <c r="AV1231" s="12"/>
    </row>
    <row r="1232" ht="61.5" customHeight="1">
      <c r="AV1232" s="12"/>
    </row>
    <row r="1233" ht="61.5" customHeight="1">
      <c r="AV1233" s="12"/>
    </row>
    <row r="1234" ht="61.5" customHeight="1">
      <c r="AV1234" s="12"/>
    </row>
    <row r="1235" ht="61.5" customHeight="1">
      <c r="AV1235" s="12"/>
    </row>
    <row r="1236" ht="61.5" customHeight="1">
      <c r="AV1236" s="12"/>
    </row>
    <row r="1237" ht="61.5" customHeight="1">
      <c r="AV1237" s="12"/>
    </row>
    <row r="1238" ht="61.5" customHeight="1">
      <c r="AV1238" s="12"/>
    </row>
    <row r="1239" ht="61.5" customHeight="1">
      <c r="AV1239" s="12"/>
    </row>
    <row r="1240" ht="61.5" customHeight="1">
      <c r="AV1240" s="12"/>
    </row>
    <row r="1241" ht="61.5" customHeight="1">
      <c r="AV1241" s="12"/>
    </row>
    <row r="1242" ht="61.5" customHeight="1">
      <c r="AV1242" s="12"/>
    </row>
    <row r="1243" ht="61.5" customHeight="1">
      <c r="AV1243" s="12"/>
    </row>
    <row r="1244" ht="61.5" customHeight="1">
      <c r="AV1244" s="12"/>
    </row>
    <row r="1245" ht="61.5" customHeight="1">
      <c r="AV1245" s="12"/>
    </row>
    <row r="1246" ht="61.5" customHeight="1">
      <c r="AV1246" s="12"/>
    </row>
    <row r="1247" ht="61.5" customHeight="1">
      <c r="AV1247" s="12"/>
    </row>
    <row r="1248" ht="61.5" customHeight="1">
      <c r="AV1248" s="12"/>
    </row>
    <row r="1249" ht="61.5" customHeight="1">
      <c r="AV1249" s="12"/>
    </row>
    <row r="1250" ht="61.5" customHeight="1">
      <c r="AV1250" s="12"/>
    </row>
    <row r="1251" ht="61.5" customHeight="1">
      <c r="AV1251" s="12"/>
    </row>
    <row r="1252" ht="61.5" customHeight="1">
      <c r="AV1252" s="12"/>
    </row>
    <row r="1253" ht="61.5" customHeight="1">
      <c r="AV1253" s="12"/>
    </row>
    <row r="1254" ht="61.5" customHeight="1">
      <c r="AV1254" s="12"/>
    </row>
    <row r="1255" ht="61.5" customHeight="1">
      <c r="AV1255" s="12"/>
    </row>
    <row r="1256" ht="61.5" customHeight="1">
      <c r="AV1256" s="12"/>
    </row>
    <row r="1257" ht="61.5" customHeight="1">
      <c r="AV1257" s="12"/>
    </row>
    <row r="1258" ht="61.5" customHeight="1">
      <c r="AV1258" s="12"/>
    </row>
    <row r="1259" ht="61.5" customHeight="1">
      <c r="AV1259" s="12"/>
    </row>
    <row r="1260" ht="61.5" customHeight="1">
      <c r="AV1260" s="12"/>
    </row>
    <row r="1261" ht="61.5" customHeight="1">
      <c r="AV1261" s="12"/>
    </row>
    <row r="1262" ht="61.5" customHeight="1">
      <c r="AV1262" s="12"/>
    </row>
    <row r="1263" ht="61.5" customHeight="1">
      <c r="AV1263" s="12"/>
    </row>
    <row r="1264" ht="61.5" customHeight="1">
      <c r="AV1264" s="12"/>
    </row>
    <row r="1265" ht="61.5" customHeight="1">
      <c r="AV1265" s="12"/>
    </row>
    <row r="1266" ht="61.5" customHeight="1">
      <c r="AV1266" s="12"/>
    </row>
    <row r="1267" ht="61.5" customHeight="1">
      <c r="AV1267" s="12"/>
    </row>
    <row r="1268" ht="61.5" customHeight="1">
      <c r="AV1268" s="12"/>
    </row>
    <row r="1269" ht="61.5" customHeight="1">
      <c r="AV1269" s="12"/>
    </row>
    <row r="1270" ht="61.5" customHeight="1">
      <c r="AV1270" s="12"/>
    </row>
    <row r="1271" ht="61.5" customHeight="1">
      <c r="AV1271" s="12"/>
    </row>
    <row r="1272" ht="61.5" customHeight="1">
      <c r="AV1272" s="12"/>
    </row>
    <row r="1273" ht="61.5" customHeight="1">
      <c r="AV1273" s="12"/>
    </row>
    <row r="1274" ht="61.5" customHeight="1">
      <c r="AV1274" s="12"/>
    </row>
    <row r="1275" ht="61.5" customHeight="1">
      <c r="AV1275" s="12"/>
    </row>
    <row r="1276" ht="61.5" customHeight="1">
      <c r="AV1276" s="12"/>
    </row>
    <row r="1277" ht="61.5" customHeight="1">
      <c r="AV1277" s="12"/>
    </row>
    <row r="1278" ht="61.5" customHeight="1">
      <c r="AV1278" s="12"/>
    </row>
    <row r="1279" ht="61.5" customHeight="1">
      <c r="AV1279" s="12"/>
    </row>
    <row r="1280" ht="61.5" customHeight="1">
      <c r="AV1280" s="12"/>
    </row>
    <row r="1281" ht="61.5" customHeight="1">
      <c r="AV1281" s="12"/>
    </row>
    <row r="1282" ht="61.5" customHeight="1">
      <c r="AV1282" s="12"/>
    </row>
    <row r="1283" ht="61.5" customHeight="1">
      <c r="AV1283" s="12"/>
    </row>
    <row r="1284" ht="61.5" customHeight="1">
      <c r="AV1284" s="12"/>
    </row>
    <row r="1285" ht="61.5" customHeight="1">
      <c r="AV1285" s="12"/>
    </row>
    <row r="1286" ht="61.5" customHeight="1">
      <c r="AV1286" s="12"/>
    </row>
    <row r="1287" ht="61.5" customHeight="1">
      <c r="AV1287" s="12"/>
    </row>
    <row r="1288" ht="61.5" customHeight="1">
      <c r="AV1288" s="12"/>
    </row>
    <row r="1289" ht="61.5" customHeight="1">
      <c r="AV1289" s="12"/>
    </row>
    <row r="1290" ht="61.5" customHeight="1">
      <c r="AV1290" s="12"/>
    </row>
    <row r="1291" ht="61.5" customHeight="1">
      <c r="AV1291" s="12"/>
    </row>
    <row r="1292" ht="61.5" customHeight="1">
      <c r="AV1292" s="12"/>
    </row>
    <row r="1293" ht="61.5" customHeight="1">
      <c r="AV1293" s="12"/>
    </row>
    <row r="1294" ht="61.5" customHeight="1">
      <c r="AV1294" s="12"/>
    </row>
    <row r="1295" ht="61.5" customHeight="1">
      <c r="AV1295" s="12"/>
    </row>
    <row r="1296" ht="61.5" customHeight="1">
      <c r="AV1296" s="12"/>
    </row>
    <row r="1297" ht="61.5" customHeight="1">
      <c r="AV1297" s="12"/>
    </row>
    <row r="1298" ht="61.5" customHeight="1">
      <c r="AV1298" s="12"/>
    </row>
    <row r="1299" ht="61.5" customHeight="1">
      <c r="AV1299" s="12"/>
    </row>
    <row r="1300" ht="61.5" customHeight="1">
      <c r="AV1300" s="12"/>
    </row>
    <row r="1301" ht="61.5" customHeight="1">
      <c r="AV1301" s="12"/>
    </row>
    <row r="1302" ht="61.5" customHeight="1">
      <c r="AV1302" s="12"/>
    </row>
    <row r="1303" ht="61.5" customHeight="1">
      <c r="AV1303" s="12"/>
    </row>
    <row r="1304" ht="61.5" customHeight="1">
      <c r="AV1304" s="12"/>
    </row>
    <row r="1305" ht="61.5" customHeight="1">
      <c r="AV1305" s="12"/>
    </row>
    <row r="1306" ht="61.5" customHeight="1">
      <c r="AV1306" s="12"/>
    </row>
    <row r="1307" ht="61.5" customHeight="1">
      <c r="AV1307" s="12"/>
    </row>
    <row r="1308" ht="61.5" customHeight="1">
      <c r="AV1308" s="12"/>
    </row>
    <row r="1309" ht="61.5" customHeight="1">
      <c r="AV1309" s="12"/>
    </row>
    <row r="1310" ht="61.5" customHeight="1">
      <c r="AV1310" s="12"/>
    </row>
    <row r="1311" ht="61.5" customHeight="1">
      <c r="AV1311" s="12"/>
    </row>
    <row r="1312" ht="61.5" customHeight="1">
      <c r="AV1312" s="12"/>
    </row>
    <row r="1313" ht="61.5" customHeight="1">
      <c r="AV1313" s="12"/>
    </row>
    <row r="1314" ht="61.5" customHeight="1">
      <c r="AV1314" s="12"/>
    </row>
    <row r="1315" ht="61.5" customHeight="1">
      <c r="AV1315" s="12"/>
    </row>
    <row r="1316" ht="61.5" customHeight="1">
      <c r="AV1316" s="12"/>
    </row>
    <row r="1317" ht="61.5" customHeight="1">
      <c r="AV1317" s="12"/>
    </row>
    <row r="1318" ht="61.5" customHeight="1">
      <c r="AV1318" s="12"/>
    </row>
    <row r="1319" ht="61.5" customHeight="1">
      <c r="AV1319" s="12"/>
    </row>
    <row r="1320" ht="61.5" customHeight="1">
      <c r="AV1320" s="12"/>
    </row>
    <row r="1321" ht="61.5" customHeight="1">
      <c r="AV1321" s="12"/>
    </row>
    <row r="1322" ht="61.5" customHeight="1">
      <c r="AV1322" s="12"/>
    </row>
    <row r="1323" ht="61.5" customHeight="1">
      <c r="AV1323" s="12"/>
    </row>
    <row r="1324" ht="61.5" customHeight="1">
      <c r="AV1324" s="12"/>
    </row>
    <row r="1325" ht="61.5" customHeight="1">
      <c r="AV1325" s="12"/>
    </row>
    <row r="1326" ht="61.5" customHeight="1">
      <c r="AV1326" s="12"/>
    </row>
    <row r="1327" ht="61.5" customHeight="1">
      <c r="AV1327" s="12"/>
    </row>
    <row r="1328" ht="61.5" customHeight="1">
      <c r="AV1328" s="12"/>
    </row>
    <row r="1329" ht="61.5" customHeight="1">
      <c r="AV1329" s="12"/>
    </row>
    <row r="1330" ht="61.5" customHeight="1">
      <c r="AV1330" s="12"/>
    </row>
    <row r="1331" ht="61.5" customHeight="1">
      <c r="AV1331" s="12"/>
    </row>
    <row r="1332" ht="61.5" customHeight="1">
      <c r="AV1332" s="12"/>
    </row>
    <row r="1333" ht="61.5" customHeight="1">
      <c r="AV1333" s="12"/>
    </row>
    <row r="1334" ht="61.5" customHeight="1">
      <c r="AV1334" s="12"/>
    </row>
    <row r="1335" ht="61.5" customHeight="1">
      <c r="AV1335" s="12"/>
    </row>
    <row r="1336" ht="61.5" customHeight="1">
      <c r="AV1336" s="12"/>
    </row>
    <row r="1337" ht="61.5" customHeight="1">
      <c r="AV1337" s="12"/>
    </row>
    <row r="1338" ht="61.5" customHeight="1">
      <c r="AV1338" s="12"/>
    </row>
    <row r="1339" ht="61.5" customHeight="1">
      <c r="AV1339" s="12"/>
    </row>
    <row r="1340" ht="61.5" customHeight="1">
      <c r="AV1340" s="12"/>
    </row>
    <row r="1341" ht="61.5" customHeight="1">
      <c r="AV1341" s="12"/>
    </row>
    <row r="1342" ht="61.5" customHeight="1">
      <c r="AV1342" s="12"/>
    </row>
    <row r="1343" ht="61.5" customHeight="1">
      <c r="AV1343" s="12"/>
    </row>
    <row r="1344" ht="61.5" customHeight="1">
      <c r="AV1344" s="12"/>
    </row>
    <row r="1345" ht="61.5" customHeight="1">
      <c r="AV1345" s="12"/>
    </row>
    <row r="1346" ht="61.5" customHeight="1">
      <c r="AV1346" s="12"/>
    </row>
    <row r="1347" ht="61.5" customHeight="1">
      <c r="AV1347" s="12"/>
    </row>
    <row r="1348" ht="61.5" customHeight="1">
      <c r="AV1348" s="12"/>
    </row>
    <row r="1349" ht="61.5" customHeight="1">
      <c r="AV1349" s="12"/>
    </row>
    <row r="1350" ht="61.5" customHeight="1">
      <c r="AV1350" s="12"/>
    </row>
    <row r="1351" ht="61.5" customHeight="1">
      <c r="AV1351" s="12"/>
    </row>
    <row r="1352" ht="61.5" customHeight="1">
      <c r="AV1352" s="12"/>
    </row>
    <row r="1353" ht="61.5" customHeight="1">
      <c r="AV1353" s="12"/>
    </row>
    <row r="1354" ht="61.5" customHeight="1">
      <c r="AV1354" s="12"/>
    </row>
    <row r="1355" ht="61.5" customHeight="1">
      <c r="AV1355" s="12"/>
    </row>
    <row r="1356" ht="61.5" customHeight="1">
      <c r="AV1356" s="12"/>
    </row>
    <row r="1357" ht="61.5" customHeight="1">
      <c r="AV1357" s="12"/>
    </row>
    <row r="1358" ht="61.5" customHeight="1">
      <c r="AV1358" s="12"/>
    </row>
    <row r="1359" ht="61.5" customHeight="1">
      <c r="AV1359" s="12"/>
    </row>
    <row r="1360" ht="61.5" customHeight="1">
      <c r="AV1360" s="12"/>
    </row>
    <row r="1361" ht="61.5" customHeight="1">
      <c r="AV1361" s="12"/>
    </row>
    <row r="1362" ht="61.5" customHeight="1">
      <c r="AV1362" s="12"/>
    </row>
    <row r="1363" ht="61.5" customHeight="1">
      <c r="AV1363" s="12"/>
    </row>
    <row r="1364" ht="61.5" customHeight="1">
      <c r="AV1364" s="12"/>
    </row>
    <row r="1365" ht="61.5" customHeight="1">
      <c r="AV1365" s="12"/>
    </row>
    <row r="1366" ht="61.5" customHeight="1">
      <c r="AV1366" s="12"/>
    </row>
    <row r="1367" ht="61.5" customHeight="1">
      <c r="AV1367" s="12"/>
    </row>
    <row r="1368" ht="61.5" customHeight="1">
      <c r="AV1368" s="12"/>
    </row>
    <row r="1369" ht="61.5" customHeight="1">
      <c r="AV1369" s="12"/>
    </row>
    <row r="1370" ht="61.5" customHeight="1">
      <c r="AV1370" s="12"/>
    </row>
    <row r="1371" ht="61.5" customHeight="1">
      <c r="AV1371" s="12"/>
    </row>
    <row r="1372" ht="61.5" customHeight="1">
      <c r="AV1372" s="12"/>
    </row>
    <row r="1373" ht="61.5" customHeight="1">
      <c r="AV1373" s="12"/>
    </row>
    <row r="1374" ht="61.5" customHeight="1">
      <c r="AV1374" s="12"/>
    </row>
    <row r="1375" ht="61.5" customHeight="1">
      <c r="AV1375" s="12"/>
    </row>
    <row r="1376" ht="61.5" customHeight="1">
      <c r="AV1376" s="12"/>
    </row>
    <row r="1377" ht="61.5" customHeight="1">
      <c r="AV1377" s="12"/>
    </row>
    <row r="1378" ht="61.5" customHeight="1">
      <c r="AV1378" s="12"/>
    </row>
    <row r="1379" ht="61.5" customHeight="1">
      <c r="AV1379" s="12"/>
    </row>
    <row r="1380" ht="61.5" customHeight="1">
      <c r="AV1380" s="12"/>
    </row>
    <row r="1381" ht="61.5" customHeight="1">
      <c r="AV1381" s="12"/>
    </row>
    <row r="1382" ht="61.5" customHeight="1">
      <c r="AV1382" s="12"/>
    </row>
    <row r="1383" ht="61.5" customHeight="1">
      <c r="AV1383" s="12"/>
    </row>
    <row r="1384" ht="61.5" customHeight="1">
      <c r="AV1384" s="12"/>
    </row>
    <row r="1385" ht="61.5" customHeight="1">
      <c r="AV1385" s="12"/>
    </row>
    <row r="1386" ht="61.5" customHeight="1">
      <c r="AV1386" s="12"/>
    </row>
    <row r="1387" ht="61.5" customHeight="1">
      <c r="AV1387" s="12"/>
    </row>
    <row r="1388" ht="61.5" customHeight="1">
      <c r="AV1388" s="12"/>
    </row>
    <row r="1389" ht="61.5" customHeight="1">
      <c r="AV1389" s="12"/>
    </row>
    <row r="1390" ht="61.5" customHeight="1">
      <c r="AV1390" s="12"/>
    </row>
    <row r="1391" ht="61.5" customHeight="1">
      <c r="AV1391" s="12"/>
    </row>
    <row r="1392" ht="61.5" customHeight="1">
      <c r="AV1392" s="12"/>
    </row>
    <row r="1393" ht="61.5" customHeight="1">
      <c r="AV1393" s="12"/>
    </row>
    <row r="1394" ht="61.5" customHeight="1">
      <c r="AV1394" s="12"/>
    </row>
    <row r="1395" ht="61.5" customHeight="1">
      <c r="AV1395" s="12"/>
    </row>
    <row r="1396" ht="61.5" customHeight="1">
      <c r="AV1396" s="12"/>
    </row>
    <row r="1397" ht="61.5" customHeight="1">
      <c r="AV1397" s="12"/>
    </row>
    <row r="1398" ht="61.5" customHeight="1">
      <c r="AV1398" s="12"/>
    </row>
    <row r="1399" ht="61.5" customHeight="1">
      <c r="AV1399" s="12"/>
    </row>
    <row r="1400" ht="61.5" customHeight="1">
      <c r="AV1400" s="12"/>
    </row>
    <row r="1401" ht="61.5" customHeight="1">
      <c r="AV1401" s="12"/>
    </row>
    <row r="1402" ht="61.5" customHeight="1">
      <c r="AV1402" s="12"/>
    </row>
    <row r="1403" ht="61.5" customHeight="1">
      <c r="AV1403" s="12"/>
    </row>
    <row r="1404" ht="61.5" customHeight="1">
      <c r="AV1404" s="12"/>
    </row>
    <row r="1405" ht="61.5" customHeight="1">
      <c r="AV1405" s="12"/>
    </row>
    <row r="1406" ht="61.5" customHeight="1">
      <c r="AV1406" s="12"/>
    </row>
    <row r="1407" ht="61.5" customHeight="1">
      <c r="AV1407" s="12"/>
    </row>
    <row r="1408" ht="61.5" customHeight="1">
      <c r="AV1408" s="12"/>
    </row>
    <row r="1409" ht="61.5" customHeight="1">
      <c r="AV1409" s="12"/>
    </row>
    <row r="1410" ht="61.5" customHeight="1">
      <c r="AV1410" s="12"/>
    </row>
    <row r="1411" ht="61.5" customHeight="1">
      <c r="AV1411" s="12"/>
    </row>
    <row r="1412" ht="61.5" customHeight="1">
      <c r="AV1412" s="12"/>
    </row>
    <row r="1413" ht="61.5" customHeight="1">
      <c r="AV1413" s="12"/>
    </row>
    <row r="1414" ht="61.5" customHeight="1">
      <c r="AV1414" s="12"/>
    </row>
    <row r="1415" ht="61.5" customHeight="1">
      <c r="AV1415" s="12"/>
    </row>
    <row r="1416" ht="61.5" customHeight="1">
      <c r="AV1416" s="12"/>
    </row>
    <row r="1417" ht="61.5" customHeight="1">
      <c r="AV1417" s="12"/>
    </row>
    <row r="1418" ht="61.5" customHeight="1">
      <c r="AV1418" s="12"/>
    </row>
    <row r="1419" ht="61.5" customHeight="1">
      <c r="AV1419" s="12"/>
    </row>
    <row r="1420" ht="61.5" customHeight="1">
      <c r="AV1420" s="12"/>
    </row>
    <row r="1421" ht="61.5" customHeight="1">
      <c r="AV1421" s="12"/>
    </row>
    <row r="1422" ht="61.5" customHeight="1">
      <c r="AV1422" s="12"/>
    </row>
    <row r="1423" ht="61.5" customHeight="1">
      <c r="AV1423" s="12"/>
    </row>
    <row r="1424" ht="61.5" customHeight="1">
      <c r="AV1424" s="12"/>
    </row>
    <row r="1425" ht="61.5" customHeight="1">
      <c r="AV1425" s="12"/>
    </row>
    <row r="1426" ht="61.5" customHeight="1">
      <c r="AV1426" s="12"/>
    </row>
    <row r="1427" ht="61.5" customHeight="1">
      <c r="AV1427" s="12"/>
    </row>
    <row r="1428" ht="61.5" customHeight="1">
      <c r="AV1428" s="12"/>
    </row>
    <row r="1429" ht="61.5" customHeight="1">
      <c r="AV1429" s="12"/>
    </row>
    <row r="1430" ht="61.5" customHeight="1">
      <c r="AV1430" s="12"/>
    </row>
    <row r="1431" ht="61.5" customHeight="1">
      <c r="AV1431" s="12"/>
    </row>
    <row r="1432" ht="61.5" customHeight="1">
      <c r="AV1432" s="12"/>
    </row>
    <row r="1433" ht="61.5" customHeight="1">
      <c r="AV1433" s="12"/>
    </row>
    <row r="1434" ht="61.5" customHeight="1">
      <c r="AV1434" s="12"/>
    </row>
    <row r="1435" ht="61.5" customHeight="1">
      <c r="AV1435" s="12"/>
    </row>
    <row r="1436" ht="61.5" customHeight="1">
      <c r="AV1436" s="12"/>
    </row>
    <row r="1437" ht="61.5" customHeight="1">
      <c r="AV1437" s="12"/>
    </row>
    <row r="1438" ht="61.5" customHeight="1">
      <c r="AV1438" s="12"/>
    </row>
    <row r="1439" ht="61.5" customHeight="1">
      <c r="AV1439" s="12"/>
    </row>
    <row r="1440" ht="61.5" customHeight="1">
      <c r="AV1440" s="12"/>
    </row>
    <row r="1441" ht="61.5" customHeight="1">
      <c r="AV1441" s="12"/>
    </row>
    <row r="1442" ht="61.5" customHeight="1">
      <c r="AV1442" s="12"/>
    </row>
    <row r="1443" ht="61.5" customHeight="1">
      <c r="AV1443" s="12"/>
    </row>
    <row r="1444" ht="61.5" customHeight="1">
      <c r="AV1444" s="12"/>
    </row>
    <row r="1445" ht="61.5" customHeight="1">
      <c r="AV1445" s="12"/>
    </row>
    <row r="1446" ht="61.5" customHeight="1">
      <c r="AV1446" s="12"/>
    </row>
    <row r="1447" ht="61.5" customHeight="1">
      <c r="AV1447" s="12"/>
    </row>
    <row r="1448" ht="61.5" customHeight="1">
      <c r="AV1448" s="12"/>
    </row>
    <row r="1449" ht="61.5" customHeight="1">
      <c r="AV1449" s="12"/>
    </row>
    <row r="1450" ht="61.5" customHeight="1">
      <c r="AV1450" s="12"/>
    </row>
    <row r="1451" ht="61.5" customHeight="1">
      <c r="AV1451" s="12"/>
    </row>
    <row r="1452" ht="61.5" customHeight="1">
      <c r="AV1452" s="12"/>
    </row>
    <row r="1453" ht="61.5" customHeight="1">
      <c r="AV1453" s="12"/>
    </row>
    <row r="1454" ht="61.5" customHeight="1">
      <c r="AV1454" s="12"/>
    </row>
    <row r="1455" ht="61.5" customHeight="1">
      <c r="AV1455" s="12"/>
    </row>
    <row r="1456" ht="61.5" customHeight="1">
      <c r="AV1456" s="12"/>
    </row>
    <row r="1457" ht="61.5" customHeight="1">
      <c r="AV1457" s="12"/>
    </row>
    <row r="1458" ht="61.5" customHeight="1">
      <c r="AV1458" s="12"/>
    </row>
    <row r="1459" ht="61.5" customHeight="1">
      <c r="AV1459" s="12"/>
    </row>
    <row r="1460" ht="61.5" customHeight="1">
      <c r="AV1460" s="12"/>
    </row>
    <row r="1461" ht="61.5" customHeight="1">
      <c r="AV1461" s="12"/>
    </row>
    <row r="1462" ht="61.5" customHeight="1">
      <c r="AV1462" s="12"/>
    </row>
    <row r="1463" ht="61.5" customHeight="1">
      <c r="AV1463" s="12"/>
    </row>
    <row r="1464" ht="61.5" customHeight="1">
      <c r="AV1464" s="12"/>
    </row>
    <row r="1465" ht="61.5" customHeight="1">
      <c r="AV1465" s="12"/>
    </row>
    <row r="1466" ht="61.5" customHeight="1">
      <c r="AV1466" s="12"/>
    </row>
    <row r="1467" ht="61.5" customHeight="1">
      <c r="AV1467" s="12"/>
    </row>
    <row r="1468" ht="61.5" customHeight="1">
      <c r="AV1468" s="12"/>
    </row>
    <row r="1469" ht="61.5" customHeight="1">
      <c r="AV1469" s="12"/>
    </row>
    <row r="1470" ht="61.5" customHeight="1">
      <c r="AV1470" s="12"/>
    </row>
    <row r="1471" ht="61.5" customHeight="1">
      <c r="AV1471" s="12"/>
    </row>
    <row r="1472" ht="61.5" customHeight="1">
      <c r="AV1472" s="12"/>
    </row>
    <row r="1473" ht="61.5" customHeight="1">
      <c r="AV1473" s="12"/>
    </row>
    <row r="1474" ht="61.5" customHeight="1">
      <c r="AV1474" s="12"/>
    </row>
    <row r="1475" ht="61.5" customHeight="1">
      <c r="AV1475" s="12"/>
    </row>
    <row r="1476" ht="61.5" customHeight="1">
      <c r="AV1476" s="12"/>
    </row>
    <row r="1477" ht="61.5" customHeight="1">
      <c r="AV1477" s="12"/>
    </row>
    <row r="1478" ht="61.5" customHeight="1">
      <c r="AV1478" s="12"/>
    </row>
    <row r="1479" ht="61.5" customHeight="1">
      <c r="AV1479" s="12"/>
    </row>
    <row r="1480" ht="61.5" customHeight="1">
      <c r="AV1480" s="12"/>
    </row>
    <row r="1481" ht="61.5" customHeight="1">
      <c r="AV1481" s="12"/>
    </row>
    <row r="1482" ht="61.5" customHeight="1">
      <c r="AV1482" s="12"/>
    </row>
    <row r="1483" ht="61.5" customHeight="1">
      <c r="AV1483" s="12"/>
    </row>
    <row r="1484" ht="61.5" customHeight="1">
      <c r="AV1484" s="12"/>
    </row>
    <row r="1485" ht="61.5" customHeight="1">
      <c r="AV1485" s="12"/>
    </row>
    <row r="1486" ht="61.5" customHeight="1">
      <c r="AV1486" s="12"/>
    </row>
    <row r="1487" ht="61.5" customHeight="1">
      <c r="AV1487" s="12"/>
    </row>
    <row r="1488" ht="61.5" customHeight="1">
      <c r="AV1488" s="12"/>
    </row>
    <row r="1489" ht="61.5" customHeight="1">
      <c r="AV1489" s="12"/>
    </row>
    <row r="1490" ht="61.5" customHeight="1">
      <c r="AV1490" s="12"/>
    </row>
    <row r="1491" ht="61.5" customHeight="1">
      <c r="AV1491" s="12"/>
    </row>
    <row r="1492" ht="61.5" customHeight="1">
      <c r="AV1492" s="12"/>
    </row>
    <row r="1493" ht="61.5" customHeight="1">
      <c r="AV1493" s="12"/>
    </row>
    <row r="1494" ht="61.5" customHeight="1">
      <c r="AV1494" s="12"/>
    </row>
    <row r="1495" ht="61.5" customHeight="1">
      <c r="AV1495" s="12"/>
    </row>
    <row r="1496" ht="61.5" customHeight="1">
      <c r="AV1496" s="12"/>
    </row>
    <row r="1497" ht="61.5" customHeight="1">
      <c r="AV1497" s="12"/>
    </row>
    <row r="1498" ht="61.5" customHeight="1">
      <c r="AV1498" s="12"/>
    </row>
    <row r="1499" ht="61.5" customHeight="1">
      <c r="AV1499" s="12"/>
    </row>
    <row r="1500" ht="61.5" customHeight="1">
      <c r="AV1500" s="12"/>
    </row>
    <row r="1501" ht="61.5" customHeight="1">
      <c r="AV1501" s="12"/>
    </row>
    <row r="1502" ht="61.5" customHeight="1">
      <c r="AV1502" s="12"/>
    </row>
    <row r="1503" ht="61.5" customHeight="1">
      <c r="AV1503" s="12"/>
    </row>
    <row r="1504" ht="61.5" customHeight="1">
      <c r="AV1504" s="12"/>
    </row>
    <row r="1505" ht="61.5" customHeight="1">
      <c r="AV1505" s="12"/>
    </row>
    <row r="1506" ht="61.5" customHeight="1">
      <c r="AV1506" s="12"/>
    </row>
    <row r="1507" ht="61.5" customHeight="1">
      <c r="AV1507" s="12"/>
    </row>
    <row r="1508" ht="61.5" customHeight="1">
      <c r="AV1508" s="12"/>
    </row>
    <row r="1509" ht="61.5" customHeight="1">
      <c r="AV1509" s="12"/>
    </row>
    <row r="1510" ht="61.5" customHeight="1">
      <c r="AV1510" s="12"/>
    </row>
    <row r="1511" ht="61.5" customHeight="1">
      <c r="AV1511" s="12"/>
    </row>
    <row r="1512" ht="61.5" customHeight="1">
      <c r="AV1512" s="12"/>
    </row>
    <row r="1513" ht="61.5" customHeight="1">
      <c r="AV1513" s="12"/>
    </row>
    <row r="1514" ht="61.5" customHeight="1">
      <c r="AV1514" s="12"/>
    </row>
    <row r="1515" ht="61.5" customHeight="1">
      <c r="AV1515" s="12"/>
    </row>
    <row r="1516" ht="61.5" customHeight="1">
      <c r="AV1516" s="12"/>
    </row>
    <row r="1517" ht="61.5" customHeight="1">
      <c r="AV1517" s="12"/>
    </row>
    <row r="1518" ht="61.5" customHeight="1">
      <c r="AV1518" s="12"/>
    </row>
    <row r="1519" ht="61.5" customHeight="1">
      <c r="AV1519" s="12"/>
    </row>
    <row r="1520" ht="61.5" customHeight="1">
      <c r="AV1520" s="12"/>
    </row>
    <row r="1521" ht="61.5" customHeight="1">
      <c r="AV1521" s="12"/>
    </row>
    <row r="1522" ht="61.5" customHeight="1">
      <c r="AV1522" s="12"/>
    </row>
    <row r="1523" ht="61.5" customHeight="1">
      <c r="AV1523" s="12"/>
    </row>
    <row r="1524" ht="61.5" customHeight="1">
      <c r="AV1524" s="12"/>
    </row>
    <row r="1525" ht="61.5" customHeight="1">
      <c r="AV1525" s="12"/>
    </row>
    <row r="1526" ht="61.5" customHeight="1">
      <c r="AV1526" s="12"/>
    </row>
    <row r="1527" ht="61.5" customHeight="1">
      <c r="AV1527" s="12"/>
    </row>
    <row r="1528" ht="61.5" customHeight="1">
      <c r="AV1528" s="12"/>
    </row>
    <row r="1529" ht="61.5" customHeight="1">
      <c r="AV1529" s="12"/>
    </row>
    <row r="1530" ht="61.5" customHeight="1">
      <c r="AV1530" s="12"/>
    </row>
    <row r="1531" ht="61.5" customHeight="1">
      <c r="AV1531" s="12"/>
    </row>
    <row r="1532" ht="61.5" customHeight="1">
      <c r="AV1532" s="12"/>
    </row>
    <row r="1533" ht="61.5" customHeight="1">
      <c r="AV1533" s="12"/>
    </row>
    <row r="1534" ht="61.5" customHeight="1">
      <c r="AV1534" s="12"/>
    </row>
    <row r="1535" ht="61.5" customHeight="1">
      <c r="AV1535" s="12"/>
    </row>
    <row r="1536" ht="61.5" customHeight="1">
      <c r="AV1536" s="12"/>
    </row>
    <row r="1537" ht="61.5" customHeight="1">
      <c r="AV1537" s="12"/>
    </row>
    <row r="1538" ht="61.5" customHeight="1">
      <c r="AV1538" s="12"/>
    </row>
    <row r="1539" ht="61.5" customHeight="1">
      <c r="AV1539" s="12"/>
    </row>
    <row r="1540" ht="61.5" customHeight="1">
      <c r="AV1540" s="12"/>
    </row>
    <row r="1541" ht="61.5" customHeight="1">
      <c r="AV1541" s="12"/>
    </row>
    <row r="1542" ht="61.5" customHeight="1">
      <c r="AV1542" s="12"/>
    </row>
    <row r="1543" ht="61.5" customHeight="1">
      <c r="AV1543" s="12"/>
    </row>
    <row r="1544" ht="61.5" customHeight="1">
      <c r="AV1544" s="12"/>
    </row>
    <row r="1545" ht="61.5" customHeight="1">
      <c r="AV1545" s="12"/>
    </row>
    <row r="1546" ht="61.5" customHeight="1">
      <c r="AV1546" s="12"/>
    </row>
    <row r="1547" ht="61.5" customHeight="1">
      <c r="AV1547" s="12"/>
    </row>
    <row r="1548" ht="61.5" customHeight="1">
      <c r="AV1548" s="12"/>
    </row>
    <row r="1549" ht="61.5" customHeight="1">
      <c r="AV1549" s="12"/>
    </row>
    <row r="1550" ht="61.5" customHeight="1">
      <c r="AV1550" s="12"/>
    </row>
    <row r="1551" ht="61.5" customHeight="1">
      <c r="AV1551" s="12"/>
    </row>
    <row r="1552" ht="61.5" customHeight="1">
      <c r="AV1552" s="12"/>
    </row>
    <row r="1553" ht="61.5" customHeight="1">
      <c r="AV1553" s="12"/>
    </row>
    <row r="1554" ht="61.5" customHeight="1">
      <c r="AV1554" s="12"/>
    </row>
    <row r="1555" ht="61.5" customHeight="1">
      <c r="AV1555" s="12"/>
    </row>
    <row r="1556" ht="61.5" customHeight="1">
      <c r="AV1556" s="12"/>
    </row>
    <row r="1557" ht="61.5" customHeight="1">
      <c r="AV1557" s="12"/>
    </row>
    <row r="1558" ht="61.5" customHeight="1">
      <c r="AV1558" s="12"/>
    </row>
    <row r="1559" ht="61.5" customHeight="1">
      <c r="AV1559" s="12"/>
    </row>
    <row r="1560" ht="61.5" customHeight="1">
      <c r="AV1560" s="12"/>
    </row>
    <row r="1561" ht="61.5" customHeight="1">
      <c r="AV1561" s="12"/>
    </row>
    <row r="1562" ht="61.5" customHeight="1">
      <c r="AV1562" s="12"/>
    </row>
    <row r="1563" ht="61.5" customHeight="1">
      <c r="AV1563" s="12"/>
    </row>
    <row r="1564" ht="61.5" customHeight="1">
      <c r="AV1564" s="12"/>
    </row>
    <row r="1565" ht="61.5" customHeight="1">
      <c r="AV1565" s="12"/>
    </row>
    <row r="1566" ht="61.5" customHeight="1">
      <c r="AV1566" s="12"/>
    </row>
    <row r="1567" ht="61.5" customHeight="1">
      <c r="AV1567" s="12"/>
    </row>
    <row r="1568" ht="61.5" customHeight="1">
      <c r="AV1568" s="12"/>
    </row>
    <row r="1569" ht="61.5" customHeight="1">
      <c r="AV1569" s="12"/>
    </row>
    <row r="1570" ht="61.5" customHeight="1">
      <c r="AV1570" s="12"/>
    </row>
    <row r="1571" ht="61.5" customHeight="1">
      <c r="AV1571" s="12"/>
    </row>
    <row r="1572" ht="61.5" customHeight="1">
      <c r="AV1572" s="12"/>
    </row>
    <row r="1573" ht="61.5" customHeight="1">
      <c r="AV1573" s="12"/>
    </row>
    <row r="1574" ht="61.5" customHeight="1">
      <c r="AV1574" s="12"/>
    </row>
    <row r="1575" ht="61.5" customHeight="1">
      <c r="AV1575" s="12"/>
    </row>
    <row r="1576" ht="61.5" customHeight="1">
      <c r="AV1576" s="12"/>
    </row>
    <row r="1577" ht="61.5" customHeight="1">
      <c r="AV1577" s="12"/>
    </row>
    <row r="1578" ht="61.5" customHeight="1">
      <c r="AV1578" s="12"/>
    </row>
    <row r="1579" ht="61.5" customHeight="1">
      <c r="AV1579" s="12"/>
    </row>
    <row r="1580" ht="61.5" customHeight="1">
      <c r="AV1580" s="12"/>
    </row>
    <row r="1581" ht="61.5" customHeight="1">
      <c r="AV1581" s="12"/>
    </row>
    <row r="1582" ht="61.5" customHeight="1">
      <c r="AV1582" s="12"/>
    </row>
    <row r="1583" ht="61.5" customHeight="1">
      <c r="AV1583" s="12"/>
    </row>
    <row r="1584" ht="61.5" customHeight="1">
      <c r="AV1584" s="12"/>
    </row>
    <row r="1585" ht="61.5" customHeight="1">
      <c r="AV1585" s="12"/>
    </row>
    <row r="1586" ht="61.5" customHeight="1">
      <c r="AV1586" s="12"/>
    </row>
    <row r="1587" ht="61.5" customHeight="1">
      <c r="AV1587" s="12"/>
    </row>
    <row r="1588" ht="61.5" customHeight="1">
      <c r="AV1588" s="12"/>
    </row>
    <row r="1589" ht="61.5" customHeight="1">
      <c r="AV1589" s="12"/>
    </row>
    <row r="1590" ht="61.5" customHeight="1">
      <c r="AV1590" s="12"/>
    </row>
    <row r="1591" ht="61.5" customHeight="1">
      <c r="AV1591" s="12"/>
    </row>
    <row r="1592" ht="61.5" customHeight="1">
      <c r="AV1592" s="12"/>
    </row>
    <row r="1593" ht="61.5" customHeight="1">
      <c r="AV1593" s="12"/>
    </row>
    <row r="1594" ht="61.5" customHeight="1">
      <c r="AV1594" s="12"/>
    </row>
    <row r="1595" ht="61.5" customHeight="1">
      <c r="AV1595" s="12"/>
    </row>
    <row r="1596" ht="61.5" customHeight="1">
      <c r="AV1596" s="12"/>
    </row>
    <row r="1597" ht="61.5" customHeight="1">
      <c r="AV1597" s="12"/>
    </row>
    <row r="1598" ht="61.5" customHeight="1">
      <c r="AV1598" s="12"/>
    </row>
    <row r="1599" ht="61.5" customHeight="1">
      <c r="AV1599" s="12"/>
    </row>
    <row r="1600" ht="61.5" customHeight="1">
      <c r="AV1600" s="12"/>
    </row>
    <row r="1601" ht="61.5" customHeight="1">
      <c r="AV1601" s="12"/>
    </row>
    <row r="1602" ht="61.5" customHeight="1">
      <c r="AV1602" s="12"/>
    </row>
    <row r="1603" ht="61.5" customHeight="1">
      <c r="AV1603" s="12"/>
    </row>
    <row r="1604" ht="61.5" customHeight="1">
      <c r="AV1604" s="12"/>
    </row>
    <row r="1605" ht="61.5" customHeight="1">
      <c r="AV1605" s="12"/>
    </row>
    <row r="1606" ht="61.5" customHeight="1">
      <c r="AV1606" s="12"/>
    </row>
    <row r="1607" ht="61.5" customHeight="1">
      <c r="AV1607" s="12"/>
    </row>
    <row r="1608" ht="61.5" customHeight="1">
      <c r="AV1608" s="12"/>
    </row>
    <row r="1609" ht="61.5" customHeight="1">
      <c r="AV1609" s="12"/>
    </row>
    <row r="1610" ht="61.5" customHeight="1">
      <c r="AV1610" s="12"/>
    </row>
    <row r="1611" ht="61.5" customHeight="1">
      <c r="AV1611" s="12"/>
    </row>
    <row r="1612" ht="61.5" customHeight="1">
      <c r="AV1612" s="12"/>
    </row>
    <row r="1613" ht="61.5" customHeight="1">
      <c r="AV1613" s="12"/>
    </row>
    <row r="1614" ht="61.5" customHeight="1">
      <c r="AV1614" s="12"/>
    </row>
    <row r="1615" ht="61.5" customHeight="1">
      <c r="AV1615" s="12"/>
    </row>
    <row r="1616" ht="61.5" customHeight="1">
      <c r="AV1616" s="12"/>
    </row>
    <row r="1617" ht="61.5" customHeight="1">
      <c r="AV1617" s="12"/>
    </row>
    <row r="1618" ht="61.5" customHeight="1">
      <c r="AV1618" s="12"/>
    </row>
    <row r="1619" ht="61.5" customHeight="1">
      <c r="AV1619" s="12"/>
    </row>
    <row r="1620" ht="61.5" customHeight="1">
      <c r="AV1620" s="12"/>
    </row>
    <row r="1621" ht="61.5" customHeight="1">
      <c r="AV1621" s="12"/>
    </row>
    <row r="1622" ht="61.5" customHeight="1">
      <c r="AV1622" s="12"/>
    </row>
    <row r="1623" ht="61.5" customHeight="1">
      <c r="AV1623" s="12"/>
    </row>
    <row r="1624" ht="61.5" customHeight="1">
      <c r="AV1624" s="12"/>
    </row>
    <row r="1625" ht="61.5" customHeight="1">
      <c r="AV1625" s="12"/>
    </row>
    <row r="1626" ht="61.5" customHeight="1">
      <c r="AV1626" s="12"/>
    </row>
    <row r="1627" ht="61.5" customHeight="1">
      <c r="AV1627" s="12"/>
    </row>
    <row r="1628" ht="61.5" customHeight="1">
      <c r="AV1628" s="12"/>
    </row>
    <row r="1629" ht="61.5" customHeight="1">
      <c r="AV1629" s="12"/>
    </row>
    <row r="1630" ht="61.5" customHeight="1">
      <c r="AV1630" s="12"/>
    </row>
    <row r="1631" ht="61.5" customHeight="1">
      <c r="AV1631" s="12"/>
    </row>
    <row r="1632" ht="61.5" customHeight="1">
      <c r="AV1632" s="12"/>
    </row>
    <row r="1633" ht="61.5" customHeight="1">
      <c r="AV1633" s="12"/>
    </row>
    <row r="1634" ht="61.5" customHeight="1">
      <c r="AV1634" s="12"/>
    </row>
    <row r="1635" ht="61.5" customHeight="1">
      <c r="AV1635" s="12"/>
    </row>
    <row r="1636" ht="61.5" customHeight="1">
      <c r="AV1636" s="12"/>
    </row>
    <row r="1637" ht="61.5" customHeight="1">
      <c r="AV1637" s="12"/>
    </row>
    <row r="1638" ht="61.5" customHeight="1">
      <c r="AV1638" s="12"/>
    </row>
    <row r="1639" ht="61.5" customHeight="1">
      <c r="AV1639" s="12"/>
    </row>
    <row r="1640" ht="61.5" customHeight="1">
      <c r="AV1640" s="12"/>
    </row>
    <row r="1641" ht="61.5" customHeight="1">
      <c r="AV1641" s="12"/>
    </row>
    <row r="1642" ht="61.5" customHeight="1">
      <c r="AV1642" s="12"/>
    </row>
    <row r="1643" ht="61.5" customHeight="1">
      <c r="AV1643" s="12"/>
    </row>
    <row r="1644" ht="61.5" customHeight="1">
      <c r="AV1644" s="12"/>
    </row>
    <row r="1645" ht="61.5" customHeight="1">
      <c r="AV1645" s="12"/>
    </row>
    <row r="1646" ht="61.5" customHeight="1">
      <c r="AV1646" s="12"/>
    </row>
    <row r="1647" ht="61.5" customHeight="1">
      <c r="AV1647" s="12"/>
    </row>
    <row r="1648" ht="61.5" customHeight="1">
      <c r="AV1648" s="12"/>
    </row>
    <row r="1649" ht="61.5" customHeight="1">
      <c r="AV1649" s="12"/>
    </row>
    <row r="1650" ht="61.5" customHeight="1">
      <c r="AV1650" s="12"/>
    </row>
    <row r="1651" ht="61.5" customHeight="1">
      <c r="AV1651" s="12"/>
    </row>
    <row r="1652" ht="61.5" customHeight="1">
      <c r="AV1652" s="12"/>
    </row>
    <row r="1653" ht="61.5" customHeight="1">
      <c r="AV1653" s="12"/>
    </row>
    <row r="1654" ht="61.5" customHeight="1">
      <c r="AV1654" s="12"/>
    </row>
    <row r="1655" ht="61.5" customHeight="1">
      <c r="AV1655" s="12"/>
    </row>
    <row r="1656" ht="61.5" customHeight="1">
      <c r="AV1656" s="12"/>
    </row>
    <row r="1657" ht="61.5" customHeight="1">
      <c r="AV1657" s="12"/>
    </row>
    <row r="1658" ht="61.5" customHeight="1">
      <c r="AV1658" s="12"/>
    </row>
    <row r="1659" ht="61.5" customHeight="1">
      <c r="AV1659" s="12"/>
    </row>
    <row r="1660" ht="61.5" customHeight="1">
      <c r="AV1660" s="12"/>
    </row>
    <row r="1661" ht="61.5" customHeight="1">
      <c r="AV1661" s="12"/>
    </row>
    <row r="1662" ht="61.5" customHeight="1">
      <c r="AV1662" s="12"/>
    </row>
    <row r="1663" ht="61.5" customHeight="1">
      <c r="AV1663" s="12"/>
    </row>
    <row r="1664" ht="61.5" customHeight="1">
      <c r="AV1664" s="12"/>
    </row>
    <row r="1665" ht="61.5" customHeight="1">
      <c r="AV1665" s="12"/>
    </row>
    <row r="1666" ht="61.5" customHeight="1">
      <c r="AV1666" s="12"/>
    </row>
    <row r="1667" ht="61.5" customHeight="1">
      <c r="AV1667" s="12"/>
    </row>
    <row r="1668" ht="61.5" customHeight="1">
      <c r="AV1668" s="12"/>
    </row>
    <row r="1669" ht="61.5" customHeight="1">
      <c r="AV1669" s="12"/>
    </row>
    <row r="1670" ht="61.5" customHeight="1">
      <c r="AV1670" s="12"/>
    </row>
    <row r="1671" ht="61.5" customHeight="1">
      <c r="AV1671" s="12"/>
    </row>
    <row r="1672" ht="61.5" customHeight="1">
      <c r="AV1672" s="12"/>
    </row>
    <row r="1673" ht="61.5" customHeight="1">
      <c r="AV1673" s="12"/>
    </row>
    <row r="1674" ht="61.5" customHeight="1">
      <c r="AV1674" s="12"/>
    </row>
    <row r="1675" ht="61.5" customHeight="1">
      <c r="AV1675" s="12"/>
    </row>
    <row r="1676" ht="61.5" customHeight="1">
      <c r="AV1676" s="12"/>
    </row>
    <row r="1677" ht="61.5" customHeight="1">
      <c r="AV1677" s="12"/>
    </row>
    <row r="1678" ht="61.5" customHeight="1">
      <c r="AV1678" s="12"/>
    </row>
    <row r="1679" ht="61.5" customHeight="1">
      <c r="AV1679" s="12"/>
    </row>
    <row r="1680" ht="61.5" customHeight="1">
      <c r="AV1680" s="12"/>
    </row>
    <row r="1681" ht="61.5" customHeight="1">
      <c r="AV1681" s="12"/>
    </row>
    <row r="1682" ht="61.5" customHeight="1">
      <c r="AV1682" s="12"/>
    </row>
    <row r="1683" ht="61.5" customHeight="1">
      <c r="AV1683" s="12"/>
    </row>
    <row r="1684" ht="61.5" customHeight="1">
      <c r="AV1684" s="12"/>
    </row>
    <row r="1685" ht="61.5" customHeight="1">
      <c r="AV1685" s="12"/>
    </row>
    <row r="1686" ht="61.5" customHeight="1">
      <c r="AV1686" s="12"/>
    </row>
    <row r="1687" ht="61.5" customHeight="1">
      <c r="AV1687" s="12"/>
    </row>
    <row r="1688" ht="61.5" customHeight="1">
      <c r="AV1688" s="12"/>
    </row>
    <row r="1689" ht="61.5" customHeight="1">
      <c r="AV1689" s="12"/>
    </row>
    <row r="1690" ht="61.5" customHeight="1">
      <c r="AV1690" s="12"/>
    </row>
    <row r="1691" ht="61.5" customHeight="1">
      <c r="AV1691" s="12"/>
    </row>
    <row r="1692" ht="61.5" customHeight="1">
      <c r="AV1692" s="12"/>
    </row>
    <row r="1693" ht="61.5" customHeight="1">
      <c r="AV1693" s="12"/>
    </row>
    <row r="1694" ht="61.5" customHeight="1">
      <c r="AV1694" s="12"/>
    </row>
    <row r="1695" ht="61.5" customHeight="1">
      <c r="AV1695" s="12"/>
    </row>
    <row r="1696" ht="61.5" customHeight="1">
      <c r="AV1696" s="12"/>
    </row>
    <row r="1697" ht="61.5" customHeight="1">
      <c r="AV1697" s="12"/>
    </row>
    <row r="1698" ht="61.5" customHeight="1">
      <c r="AV1698" s="12"/>
    </row>
    <row r="1699" ht="61.5" customHeight="1">
      <c r="AV1699" s="12"/>
    </row>
    <row r="1700" ht="61.5" customHeight="1">
      <c r="AV1700" s="12"/>
    </row>
    <row r="1701" ht="61.5" customHeight="1">
      <c r="AV1701" s="12"/>
    </row>
    <row r="1702" ht="61.5" customHeight="1">
      <c r="AV1702" s="12"/>
    </row>
    <row r="1703" ht="61.5" customHeight="1">
      <c r="AV1703" s="12"/>
    </row>
    <row r="1704" ht="61.5" customHeight="1">
      <c r="AV1704" s="12"/>
    </row>
    <row r="1705" ht="61.5" customHeight="1">
      <c r="AV1705" s="12"/>
    </row>
    <row r="1706" ht="61.5" customHeight="1">
      <c r="AV1706" s="12"/>
    </row>
    <row r="1707" ht="61.5" customHeight="1">
      <c r="AV1707" s="12"/>
    </row>
    <row r="1708" ht="61.5" customHeight="1">
      <c r="AV1708" s="12"/>
    </row>
    <row r="1709" ht="61.5" customHeight="1">
      <c r="AV1709" s="12"/>
    </row>
    <row r="1710" ht="61.5" customHeight="1">
      <c r="AV1710" s="12"/>
    </row>
    <row r="1711" ht="61.5" customHeight="1">
      <c r="AV1711" s="12"/>
    </row>
    <row r="1712" ht="61.5" customHeight="1">
      <c r="AV1712" s="12"/>
    </row>
    <row r="1713" ht="61.5" customHeight="1">
      <c r="AV1713" s="12"/>
    </row>
    <row r="1714" ht="61.5" customHeight="1">
      <c r="AV1714" s="12"/>
    </row>
    <row r="1715" ht="61.5" customHeight="1">
      <c r="AV1715" s="12"/>
    </row>
    <row r="1716" ht="61.5" customHeight="1">
      <c r="AV1716" s="12"/>
    </row>
    <row r="1717" ht="61.5" customHeight="1">
      <c r="AV1717" s="12"/>
    </row>
    <row r="1718" ht="61.5" customHeight="1">
      <c r="AV1718" s="12"/>
    </row>
    <row r="1719" ht="61.5" customHeight="1">
      <c r="AV1719" s="12"/>
    </row>
    <row r="1720" ht="61.5" customHeight="1">
      <c r="AV1720" s="12"/>
    </row>
    <row r="1721" ht="61.5" customHeight="1">
      <c r="AV1721" s="12"/>
    </row>
    <row r="1722" ht="61.5" customHeight="1">
      <c r="AV1722" s="12"/>
    </row>
    <row r="1723" ht="61.5" customHeight="1">
      <c r="AV1723" s="12"/>
    </row>
    <row r="1724" ht="61.5" customHeight="1">
      <c r="AV1724" s="12"/>
    </row>
    <row r="1725" ht="61.5" customHeight="1">
      <c r="AV1725" s="12"/>
    </row>
    <row r="1726" ht="61.5" customHeight="1">
      <c r="AV1726" s="12"/>
    </row>
    <row r="1727" ht="61.5" customHeight="1">
      <c r="AV1727" s="12"/>
    </row>
    <row r="1728" ht="61.5" customHeight="1">
      <c r="AV1728" s="12"/>
    </row>
    <row r="1729" ht="61.5" customHeight="1">
      <c r="AV1729" s="12"/>
    </row>
    <row r="1730" ht="61.5" customHeight="1">
      <c r="AV1730" s="12"/>
    </row>
    <row r="1731" ht="61.5" customHeight="1">
      <c r="AV1731" s="12"/>
    </row>
    <row r="1732" ht="61.5" customHeight="1">
      <c r="AV1732" s="12"/>
    </row>
    <row r="1733" ht="61.5" customHeight="1">
      <c r="AV1733" s="12"/>
    </row>
    <row r="1734" ht="61.5" customHeight="1">
      <c r="AV1734" s="12"/>
    </row>
    <row r="1735" ht="61.5" customHeight="1">
      <c r="AV1735" s="12"/>
    </row>
    <row r="1736" ht="61.5" customHeight="1">
      <c r="AV1736" s="12"/>
    </row>
    <row r="1737" ht="61.5" customHeight="1">
      <c r="AV1737" s="12"/>
    </row>
    <row r="1738" ht="61.5" customHeight="1">
      <c r="AV1738" s="12"/>
    </row>
    <row r="1739" ht="61.5" customHeight="1">
      <c r="AV1739" s="12"/>
    </row>
    <row r="1740" ht="61.5" customHeight="1">
      <c r="AV1740" s="12"/>
    </row>
    <row r="1741" ht="61.5" customHeight="1">
      <c r="AV1741" s="12"/>
    </row>
    <row r="1742" ht="61.5" customHeight="1">
      <c r="AV1742" s="12"/>
    </row>
    <row r="1743" ht="61.5" customHeight="1">
      <c r="AV1743" s="12"/>
    </row>
    <row r="1744" ht="61.5" customHeight="1">
      <c r="AV1744" s="12"/>
    </row>
    <row r="1745" ht="61.5" customHeight="1">
      <c r="AV1745" s="12"/>
    </row>
    <row r="1746" ht="61.5" customHeight="1">
      <c r="AV1746" s="12"/>
    </row>
    <row r="1747" ht="61.5" customHeight="1">
      <c r="AV1747" s="12"/>
    </row>
    <row r="1748" ht="61.5" customHeight="1">
      <c r="AV1748" s="12"/>
    </row>
    <row r="1749" ht="61.5" customHeight="1">
      <c r="AV1749" s="12"/>
    </row>
    <row r="1750" ht="61.5" customHeight="1">
      <c r="AV1750" s="12"/>
    </row>
    <row r="1751" ht="61.5" customHeight="1">
      <c r="AV1751" s="12"/>
    </row>
    <row r="1752" ht="61.5" customHeight="1">
      <c r="AV1752" s="12"/>
    </row>
    <row r="1753" ht="61.5" customHeight="1">
      <c r="AV1753" s="12"/>
    </row>
    <row r="1754" ht="61.5" customHeight="1">
      <c r="AV1754" s="12"/>
    </row>
    <row r="1755" ht="61.5" customHeight="1">
      <c r="AV1755" s="12"/>
    </row>
    <row r="1756" ht="61.5" customHeight="1">
      <c r="AV1756" s="12"/>
    </row>
    <row r="1757" ht="61.5" customHeight="1">
      <c r="AV1757" s="12"/>
    </row>
    <row r="1758" ht="61.5" customHeight="1">
      <c r="AV1758" s="12"/>
    </row>
    <row r="1759" ht="61.5" customHeight="1">
      <c r="AV1759" s="12"/>
    </row>
    <row r="1760" ht="61.5" customHeight="1">
      <c r="AV1760" s="12"/>
    </row>
    <row r="1761" ht="61.5" customHeight="1">
      <c r="AV1761" s="12"/>
    </row>
    <row r="1762" ht="61.5" customHeight="1">
      <c r="AV1762" s="12"/>
    </row>
    <row r="1763" ht="61.5" customHeight="1">
      <c r="AV1763" s="12"/>
    </row>
    <row r="1764" ht="61.5" customHeight="1">
      <c r="AV1764" s="12"/>
    </row>
    <row r="1765" ht="61.5" customHeight="1">
      <c r="AV1765" s="12"/>
    </row>
    <row r="1766" ht="61.5" customHeight="1">
      <c r="AV1766" s="12"/>
    </row>
    <row r="1767" ht="61.5" customHeight="1">
      <c r="AV1767" s="12"/>
    </row>
    <row r="1768" ht="61.5" customHeight="1">
      <c r="AV1768" s="12"/>
    </row>
    <row r="1769" ht="61.5" customHeight="1">
      <c r="AV1769" s="12"/>
    </row>
    <row r="1770" ht="61.5" customHeight="1">
      <c r="AV1770" s="12"/>
    </row>
    <row r="1771" ht="61.5" customHeight="1">
      <c r="AV1771" s="12"/>
    </row>
    <row r="1772" ht="61.5" customHeight="1">
      <c r="AV1772" s="12"/>
    </row>
    <row r="1773" ht="61.5" customHeight="1">
      <c r="AV1773" s="12"/>
    </row>
    <row r="1774" ht="61.5" customHeight="1">
      <c r="AV1774" s="12"/>
    </row>
    <row r="1775" ht="61.5" customHeight="1">
      <c r="AV1775" s="12"/>
    </row>
    <row r="1776" ht="61.5" customHeight="1">
      <c r="AV1776" s="12"/>
    </row>
    <row r="1777" ht="61.5" customHeight="1">
      <c r="AV1777" s="12"/>
    </row>
    <row r="1778" ht="61.5" customHeight="1">
      <c r="AV1778" s="12"/>
    </row>
    <row r="1779" ht="61.5" customHeight="1">
      <c r="AV1779" s="12"/>
    </row>
    <row r="1780" ht="61.5" customHeight="1">
      <c r="AV1780" s="12"/>
    </row>
    <row r="1781" ht="61.5" customHeight="1">
      <c r="AV1781" s="12"/>
    </row>
    <row r="1782" ht="61.5" customHeight="1">
      <c r="AV1782" s="12"/>
    </row>
    <row r="1783" ht="61.5" customHeight="1">
      <c r="AV1783" s="12"/>
    </row>
    <row r="1784" ht="61.5" customHeight="1">
      <c r="AV1784" s="12"/>
    </row>
    <row r="1785" ht="61.5" customHeight="1">
      <c r="AV1785" s="12"/>
    </row>
    <row r="1786" ht="61.5" customHeight="1">
      <c r="AV1786" s="12"/>
    </row>
    <row r="1787" ht="61.5" customHeight="1">
      <c r="AV1787" s="12"/>
    </row>
    <row r="1788" ht="61.5" customHeight="1">
      <c r="AV1788" s="12"/>
    </row>
    <row r="1789" ht="61.5" customHeight="1">
      <c r="AV1789" s="12"/>
    </row>
    <row r="1790" ht="61.5" customHeight="1">
      <c r="AV1790" s="12"/>
    </row>
    <row r="1791" ht="61.5" customHeight="1">
      <c r="AV1791" s="12"/>
    </row>
    <row r="1792" ht="61.5" customHeight="1">
      <c r="AV1792" s="12"/>
    </row>
    <row r="1793" ht="61.5" customHeight="1">
      <c r="AV1793" s="12"/>
    </row>
    <row r="1794" ht="61.5" customHeight="1">
      <c r="AV1794" s="12"/>
    </row>
    <row r="1795" ht="61.5" customHeight="1">
      <c r="AV1795" s="12"/>
    </row>
    <row r="1796" ht="61.5" customHeight="1">
      <c r="AV1796" s="12"/>
    </row>
    <row r="1797" ht="61.5" customHeight="1">
      <c r="AV1797" s="12"/>
    </row>
    <row r="1798" ht="61.5" customHeight="1">
      <c r="AV1798" s="12"/>
    </row>
    <row r="1799" ht="61.5" customHeight="1">
      <c r="AV1799" s="12"/>
    </row>
    <row r="1800" ht="61.5" customHeight="1">
      <c r="AV1800" s="12"/>
    </row>
    <row r="1801" ht="61.5" customHeight="1">
      <c r="AV1801" s="12"/>
    </row>
    <row r="1802" ht="61.5" customHeight="1">
      <c r="AV1802" s="12"/>
    </row>
    <row r="1803" ht="61.5" customHeight="1">
      <c r="AV1803" s="12"/>
    </row>
    <row r="1804" ht="61.5" customHeight="1">
      <c r="AV1804" s="12"/>
    </row>
    <row r="1805" ht="61.5" customHeight="1">
      <c r="AV1805" s="12"/>
    </row>
    <row r="1806" ht="61.5" customHeight="1">
      <c r="AV1806" s="12"/>
    </row>
    <row r="1807" ht="61.5" customHeight="1">
      <c r="AV1807" s="12"/>
    </row>
    <row r="1808" ht="61.5" customHeight="1">
      <c r="AV1808" s="12"/>
    </row>
    <row r="1809" ht="61.5" customHeight="1">
      <c r="AV1809" s="12"/>
    </row>
    <row r="1810" ht="61.5" customHeight="1">
      <c r="AV1810" s="12"/>
    </row>
    <row r="1811" ht="61.5" customHeight="1">
      <c r="AV1811" s="12"/>
    </row>
    <row r="1812" ht="61.5" customHeight="1">
      <c r="AV1812" s="12"/>
    </row>
    <row r="1813" ht="61.5" customHeight="1">
      <c r="AV1813" s="12"/>
    </row>
    <row r="1814" ht="61.5" customHeight="1">
      <c r="AV1814" s="12"/>
    </row>
    <row r="1815" ht="61.5" customHeight="1">
      <c r="AV1815" s="12"/>
    </row>
    <row r="1816" ht="61.5" customHeight="1">
      <c r="AV1816" s="12"/>
    </row>
    <row r="1817" ht="61.5" customHeight="1">
      <c r="AV1817" s="12"/>
    </row>
    <row r="1818" ht="61.5" customHeight="1">
      <c r="AV1818" s="12"/>
    </row>
    <row r="1819" ht="61.5" customHeight="1">
      <c r="AV1819" s="12"/>
    </row>
    <row r="1820" ht="61.5" customHeight="1">
      <c r="AV1820" s="12"/>
    </row>
    <row r="1821" ht="61.5" customHeight="1">
      <c r="AV1821" s="12"/>
    </row>
    <row r="1822" ht="61.5" customHeight="1">
      <c r="AV1822" s="12"/>
    </row>
    <row r="1823" ht="61.5" customHeight="1">
      <c r="AV1823" s="12"/>
    </row>
    <row r="1824" ht="61.5" customHeight="1">
      <c r="AV1824" s="12"/>
    </row>
    <row r="1825" ht="61.5" customHeight="1">
      <c r="AV1825" s="12"/>
    </row>
    <row r="1826" ht="61.5" customHeight="1">
      <c r="AV1826" s="12"/>
    </row>
    <row r="1827" ht="61.5" customHeight="1">
      <c r="AV1827" s="12"/>
    </row>
    <row r="1828" ht="61.5" customHeight="1">
      <c r="AV1828" s="12"/>
    </row>
    <row r="1829" ht="61.5" customHeight="1">
      <c r="AV1829" s="12"/>
    </row>
    <row r="1830" ht="61.5" customHeight="1">
      <c r="AV1830" s="12"/>
    </row>
    <row r="1831" ht="61.5" customHeight="1">
      <c r="AV1831" s="12"/>
    </row>
    <row r="1832" ht="61.5" customHeight="1">
      <c r="AV1832" s="12"/>
    </row>
    <row r="1833" ht="61.5" customHeight="1">
      <c r="AV1833" s="12"/>
    </row>
    <row r="1834" ht="61.5" customHeight="1">
      <c r="AV1834" s="12"/>
    </row>
    <row r="1835" ht="61.5" customHeight="1">
      <c r="AV1835" s="12"/>
    </row>
    <row r="1836" ht="61.5" customHeight="1">
      <c r="AV1836" s="12"/>
    </row>
    <row r="1837" ht="61.5" customHeight="1">
      <c r="AV1837" s="12"/>
    </row>
    <row r="1838" ht="61.5" customHeight="1">
      <c r="AV1838" s="12"/>
    </row>
    <row r="1839" ht="61.5" customHeight="1">
      <c r="AV1839" s="12"/>
    </row>
    <row r="1840" ht="61.5" customHeight="1">
      <c r="AV1840" s="12"/>
    </row>
    <row r="1841" ht="61.5" customHeight="1">
      <c r="AV1841" s="12"/>
    </row>
    <row r="1842" ht="61.5" customHeight="1">
      <c r="AV1842" s="12"/>
    </row>
    <row r="1843" ht="61.5" customHeight="1">
      <c r="AV1843" s="12"/>
    </row>
    <row r="1844" ht="61.5" customHeight="1">
      <c r="AV1844" s="12"/>
    </row>
    <row r="1845" ht="61.5" customHeight="1">
      <c r="AV1845" s="12"/>
    </row>
    <row r="1846" ht="61.5" customHeight="1">
      <c r="AV1846" s="12"/>
    </row>
    <row r="1847" ht="61.5" customHeight="1">
      <c r="AV1847" s="12"/>
    </row>
    <row r="1848" ht="61.5" customHeight="1">
      <c r="AV1848" s="12"/>
    </row>
    <row r="1849" ht="61.5" customHeight="1">
      <c r="AV1849" s="12"/>
    </row>
    <row r="1850" ht="61.5" customHeight="1">
      <c r="AV1850" s="12"/>
    </row>
    <row r="1851" ht="61.5" customHeight="1">
      <c r="AV1851" s="12"/>
    </row>
    <row r="1852" ht="61.5" customHeight="1">
      <c r="AV1852" s="12"/>
    </row>
    <row r="1853" ht="61.5" customHeight="1">
      <c r="AV1853" s="12"/>
    </row>
    <row r="1854" ht="61.5" customHeight="1">
      <c r="AV1854" s="12"/>
    </row>
    <row r="1855" ht="61.5" customHeight="1">
      <c r="AV1855" s="12"/>
    </row>
    <row r="1856" ht="61.5" customHeight="1">
      <c r="AV1856" s="12"/>
    </row>
    <row r="1857" ht="61.5" customHeight="1">
      <c r="AV1857" s="12"/>
    </row>
    <row r="1858" ht="61.5" customHeight="1">
      <c r="AV1858" s="12"/>
    </row>
    <row r="1859" ht="61.5" customHeight="1">
      <c r="AV1859" s="12"/>
    </row>
    <row r="1860" ht="61.5" customHeight="1">
      <c r="AV1860" s="12"/>
    </row>
    <row r="1861" ht="61.5" customHeight="1">
      <c r="AV1861" s="12"/>
    </row>
    <row r="1862" ht="61.5" customHeight="1">
      <c r="AV1862" s="12"/>
    </row>
    <row r="1863" ht="61.5" customHeight="1">
      <c r="AV1863" s="12"/>
    </row>
    <row r="1864" ht="61.5" customHeight="1">
      <c r="AV1864" s="12"/>
    </row>
    <row r="1865" ht="61.5" customHeight="1">
      <c r="AV1865" s="12"/>
    </row>
    <row r="1866" ht="61.5" customHeight="1">
      <c r="AV1866" s="12"/>
    </row>
    <row r="1867" ht="61.5" customHeight="1">
      <c r="AV1867" s="12"/>
    </row>
    <row r="1868" ht="61.5" customHeight="1">
      <c r="AV1868" s="12"/>
    </row>
    <row r="1869" ht="61.5" customHeight="1">
      <c r="AV1869" s="12"/>
    </row>
    <row r="1870" ht="61.5" customHeight="1">
      <c r="AV1870" s="12"/>
    </row>
    <row r="1871" ht="61.5" customHeight="1">
      <c r="AV1871" s="12"/>
    </row>
    <row r="1872" ht="61.5" customHeight="1">
      <c r="AV1872" s="12"/>
    </row>
    <row r="1873" ht="61.5" customHeight="1">
      <c r="AV1873" s="12"/>
    </row>
    <row r="1874" ht="61.5" customHeight="1">
      <c r="AV1874" s="12"/>
    </row>
    <row r="1875" ht="61.5" customHeight="1">
      <c r="AV1875" s="12"/>
    </row>
    <row r="1876" ht="61.5" customHeight="1">
      <c r="AV1876" s="12"/>
    </row>
    <row r="1877" ht="61.5" customHeight="1">
      <c r="AV1877" s="12"/>
    </row>
    <row r="1878" ht="61.5" customHeight="1">
      <c r="AV1878" s="12"/>
    </row>
    <row r="1879" ht="61.5" customHeight="1">
      <c r="AV1879" s="12"/>
    </row>
    <row r="1880" ht="61.5" customHeight="1">
      <c r="AV1880" s="12"/>
    </row>
    <row r="1881" ht="61.5" customHeight="1">
      <c r="AV1881" s="12"/>
    </row>
    <row r="1882" ht="61.5" customHeight="1">
      <c r="AV1882" s="12"/>
    </row>
    <row r="1883" ht="61.5" customHeight="1">
      <c r="AV1883" s="12"/>
    </row>
    <row r="1884" ht="61.5" customHeight="1">
      <c r="AV1884" s="12"/>
    </row>
    <row r="1885" ht="61.5" customHeight="1">
      <c r="AV1885" s="12"/>
    </row>
    <row r="1886" ht="61.5" customHeight="1">
      <c r="AV1886" s="12"/>
    </row>
    <row r="1887" ht="61.5" customHeight="1">
      <c r="AV1887" s="12"/>
    </row>
    <row r="1888" ht="61.5" customHeight="1">
      <c r="AV1888" s="12"/>
    </row>
    <row r="1889" ht="61.5" customHeight="1">
      <c r="AV1889" s="12"/>
    </row>
    <row r="1890" ht="61.5" customHeight="1">
      <c r="AV1890" s="12"/>
    </row>
    <row r="1891" ht="61.5" customHeight="1">
      <c r="AV1891" s="12"/>
    </row>
    <row r="1892" ht="61.5" customHeight="1">
      <c r="AV1892" s="12"/>
    </row>
    <row r="1893" ht="61.5" customHeight="1">
      <c r="AV1893" s="12"/>
    </row>
    <row r="1894" ht="61.5" customHeight="1">
      <c r="AV1894" s="12"/>
    </row>
    <row r="1895" ht="61.5" customHeight="1">
      <c r="AV1895" s="12"/>
    </row>
    <row r="1896" ht="61.5" customHeight="1">
      <c r="AV1896" s="12"/>
    </row>
    <row r="1897" ht="61.5" customHeight="1">
      <c r="AV1897" s="12"/>
    </row>
    <row r="1898" ht="61.5" customHeight="1">
      <c r="AV1898" s="12"/>
    </row>
    <row r="1899" ht="61.5" customHeight="1">
      <c r="AV1899" s="12"/>
    </row>
    <row r="1900" ht="61.5" customHeight="1">
      <c r="AV1900" s="12"/>
    </row>
    <row r="1901" ht="61.5" customHeight="1">
      <c r="AV1901" s="12"/>
    </row>
    <row r="1902" ht="61.5" customHeight="1">
      <c r="AV1902" s="12"/>
    </row>
    <row r="1903" ht="61.5" customHeight="1">
      <c r="AV1903" s="12"/>
    </row>
    <row r="1904" ht="61.5" customHeight="1">
      <c r="AV1904" s="12"/>
    </row>
    <row r="1905" ht="61.5" customHeight="1">
      <c r="AV1905" s="12"/>
    </row>
    <row r="1906" ht="61.5" customHeight="1">
      <c r="AV1906" s="12"/>
    </row>
    <row r="1907" ht="61.5" customHeight="1">
      <c r="AV1907" s="12"/>
    </row>
    <row r="1908" ht="61.5" customHeight="1">
      <c r="AV1908" s="12"/>
    </row>
    <row r="1909" ht="61.5" customHeight="1">
      <c r="AV1909" s="12"/>
    </row>
    <row r="1910" ht="61.5" customHeight="1">
      <c r="AV1910" s="12"/>
    </row>
    <row r="1911" ht="61.5" customHeight="1">
      <c r="AV1911" s="12"/>
    </row>
    <row r="1912" ht="61.5" customHeight="1">
      <c r="AV1912" s="12"/>
    </row>
    <row r="1913" ht="61.5" customHeight="1">
      <c r="AV1913" s="12"/>
    </row>
    <row r="1914" ht="61.5" customHeight="1">
      <c r="AV1914" s="12"/>
    </row>
    <row r="1915" ht="61.5" customHeight="1">
      <c r="AV1915" s="12"/>
    </row>
    <row r="1916" ht="61.5" customHeight="1">
      <c r="AV1916" s="12"/>
    </row>
    <row r="1917" ht="61.5" customHeight="1">
      <c r="AV1917" s="12"/>
    </row>
    <row r="1918" ht="61.5" customHeight="1">
      <c r="AV1918" s="12"/>
    </row>
    <row r="1919" ht="61.5" customHeight="1">
      <c r="AV1919" s="12"/>
    </row>
    <row r="1920" ht="61.5" customHeight="1">
      <c r="AV1920" s="12"/>
    </row>
    <row r="1921" ht="61.5" customHeight="1">
      <c r="AV1921" s="12"/>
    </row>
    <row r="1922" ht="61.5" customHeight="1">
      <c r="AV1922" s="12"/>
    </row>
    <row r="1923" ht="61.5" customHeight="1">
      <c r="AV1923" s="12"/>
    </row>
    <row r="1924" ht="61.5" customHeight="1">
      <c r="AV1924" s="12"/>
    </row>
    <row r="1925" ht="61.5" customHeight="1">
      <c r="AV1925" s="12"/>
    </row>
    <row r="1926" ht="61.5" customHeight="1">
      <c r="AV1926" s="12"/>
    </row>
    <row r="1927" ht="61.5" customHeight="1">
      <c r="AV1927" s="12"/>
    </row>
    <row r="1928" ht="61.5" customHeight="1">
      <c r="AV1928" s="12"/>
    </row>
    <row r="1929" ht="61.5" customHeight="1">
      <c r="AV1929" s="12"/>
    </row>
    <row r="1930" ht="61.5" customHeight="1">
      <c r="AV1930" s="12"/>
    </row>
    <row r="1931" ht="61.5" customHeight="1">
      <c r="AV1931" s="12"/>
    </row>
    <row r="1932" ht="61.5" customHeight="1">
      <c r="AV1932" s="12"/>
    </row>
    <row r="1933" ht="61.5" customHeight="1">
      <c r="AV1933" s="12"/>
    </row>
    <row r="1934" ht="61.5" customHeight="1">
      <c r="AV1934" s="12"/>
    </row>
    <row r="1935" ht="61.5" customHeight="1">
      <c r="AV1935" s="12"/>
    </row>
    <row r="1936" ht="61.5" customHeight="1">
      <c r="AV1936" s="12"/>
    </row>
    <row r="1937" ht="61.5" customHeight="1">
      <c r="AV1937" s="12"/>
    </row>
    <row r="1938" ht="61.5" customHeight="1">
      <c r="AV1938" s="12"/>
    </row>
    <row r="1939" ht="61.5" customHeight="1">
      <c r="AV1939" s="12"/>
    </row>
    <row r="1940" ht="61.5" customHeight="1">
      <c r="AV1940" s="12"/>
    </row>
    <row r="1941" ht="61.5" customHeight="1">
      <c r="AV1941" s="12"/>
    </row>
    <row r="1942" ht="61.5" customHeight="1">
      <c r="AV1942" s="12"/>
    </row>
    <row r="1943" ht="61.5" customHeight="1">
      <c r="AV1943" s="12"/>
    </row>
    <row r="1944" ht="61.5" customHeight="1">
      <c r="AV1944" s="12"/>
    </row>
    <row r="1945" ht="61.5" customHeight="1">
      <c r="AV1945" s="12"/>
    </row>
    <row r="1946" ht="61.5" customHeight="1">
      <c r="AV1946" s="12"/>
    </row>
    <row r="1947" ht="61.5" customHeight="1">
      <c r="AV1947" s="12"/>
    </row>
    <row r="1948" ht="61.5" customHeight="1">
      <c r="AV1948" s="12"/>
    </row>
    <row r="1949" ht="61.5" customHeight="1">
      <c r="AV1949" s="12"/>
    </row>
    <row r="1950" ht="61.5" customHeight="1">
      <c r="AV1950" s="12"/>
    </row>
    <row r="1951" ht="61.5" customHeight="1">
      <c r="AV1951" s="12"/>
    </row>
    <row r="1952" ht="61.5" customHeight="1">
      <c r="AV1952" s="12"/>
    </row>
    <row r="1953" ht="61.5" customHeight="1">
      <c r="AV1953" s="12"/>
    </row>
    <row r="1954" ht="61.5" customHeight="1">
      <c r="AV1954" s="12"/>
    </row>
    <row r="1955" ht="61.5" customHeight="1">
      <c r="AV1955" s="12"/>
    </row>
    <row r="1956" ht="61.5" customHeight="1">
      <c r="AV1956" s="12"/>
    </row>
    <row r="1957" ht="61.5" customHeight="1">
      <c r="AV1957" s="12"/>
    </row>
    <row r="1958" ht="61.5" customHeight="1">
      <c r="AV1958" s="12"/>
    </row>
    <row r="1959" ht="61.5" customHeight="1">
      <c r="AV1959" s="12"/>
    </row>
    <row r="1960" ht="61.5" customHeight="1">
      <c r="AV1960" s="12"/>
    </row>
    <row r="1961" ht="61.5" customHeight="1">
      <c r="AV1961" s="12"/>
    </row>
    <row r="1962" ht="61.5" customHeight="1">
      <c r="AV1962" s="12"/>
    </row>
    <row r="1963" ht="61.5" customHeight="1">
      <c r="AV1963" s="12"/>
    </row>
    <row r="1964" ht="61.5" customHeight="1">
      <c r="AV1964" s="12"/>
    </row>
    <row r="1965" ht="61.5" customHeight="1">
      <c r="AV1965" s="12"/>
    </row>
    <row r="1966" ht="61.5" customHeight="1">
      <c r="AV1966" s="12"/>
    </row>
    <row r="1967" ht="61.5" customHeight="1">
      <c r="AV1967" s="12"/>
    </row>
    <row r="1968" ht="61.5" customHeight="1">
      <c r="AV1968" s="12"/>
    </row>
    <row r="1969" ht="61.5" customHeight="1">
      <c r="AV1969" s="12"/>
    </row>
    <row r="1970" ht="61.5" customHeight="1">
      <c r="AV1970" s="12"/>
    </row>
    <row r="1971" ht="61.5" customHeight="1">
      <c r="AV1971" s="12"/>
    </row>
    <row r="1972" ht="61.5" customHeight="1">
      <c r="AV1972" s="12"/>
    </row>
    <row r="1973" ht="61.5" customHeight="1">
      <c r="AV1973" s="12"/>
    </row>
    <row r="1974" ht="61.5" customHeight="1">
      <c r="AV1974" s="12"/>
    </row>
    <row r="1975" ht="61.5" customHeight="1">
      <c r="AV1975" s="12"/>
    </row>
    <row r="1976" ht="61.5" customHeight="1">
      <c r="AV1976" s="12"/>
    </row>
    <row r="1977" ht="61.5" customHeight="1">
      <c r="AV1977" s="12"/>
    </row>
    <row r="1978" ht="61.5" customHeight="1">
      <c r="AV1978" s="12"/>
    </row>
    <row r="1979" ht="61.5" customHeight="1">
      <c r="AV1979" s="12"/>
    </row>
    <row r="1980" ht="61.5" customHeight="1">
      <c r="AV1980" s="12"/>
    </row>
    <row r="1981" ht="61.5" customHeight="1">
      <c r="AV1981" s="12"/>
    </row>
    <row r="1982" ht="61.5" customHeight="1">
      <c r="AV1982" s="12"/>
    </row>
    <row r="1983" ht="61.5" customHeight="1">
      <c r="AV1983" s="12"/>
    </row>
    <row r="1984" ht="61.5" customHeight="1">
      <c r="AV1984" s="12"/>
    </row>
    <row r="1985" ht="61.5" customHeight="1">
      <c r="AV1985" s="12"/>
    </row>
    <row r="1986" ht="61.5" customHeight="1">
      <c r="AV1986" s="12"/>
    </row>
    <row r="1987" ht="61.5" customHeight="1">
      <c r="AV1987" s="12"/>
    </row>
    <row r="1988" ht="61.5" customHeight="1">
      <c r="AV1988" s="12"/>
    </row>
    <row r="1989" ht="61.5" customHeight="1">
      <c r="AV1989" s="12"/>
    </row>
    <row r="1990" ht="61.5" customHeight="1">
      <c r="AV1990" s="12"/>
    </row>
    <row r="1991" ht="61.5" customHeight="1">
      <c r="AV1991" s="12"/>
    </row>
    <row r="1992" ht="61.5" customHeight="1">
      <c r="AV1992" s="12"/>
    </row>
    <row r="1993" ht="61.5" customHeight="1">
      <c r="AV1993" s="12"/>
    </row>
    <row r="1994" ht="61.5" customHeight="1">
      <c r="AV1994" s="12"/>
    </row>
    <row r="1995" ht="61.5" customHeight="1">
      <c r="AV1995" s="12"/>
    </row>
    <row r="1996" ht="61.5" customHeight="1">
      <c r="AV1996" s="12"/>
    </row>
    <row r="1997" ht="61.5" customHeight="1">
      <c r="AV1997" s="12"/>
    </row>
    <row r="1998" ht="61.5" customHeight="1">
      <c r="AV1998" s="12"/>
    </row>
    <row r="1999" ht="61.5" customHeight="1">
      <c r="AV1999" s="12"/>
    </row>
    <row r="2000" ht="61.5" customHeight="1">
      <c r="AV2000" s="12"/>
    </row>
    <row r="2001" ht="61.5" customHeight="1">
      <c r="AV2001" s="12"/>
    </row>
    <row r="2002" ht="61.5" customHeight="1">
      <c r="AV2002" s="12"/>
    </row>
    <row r="2003" ht="61.5" customHeight="1">
      <c r="AV2003" s="12"/>
    </row>
    <row r="2004" ht="61.5" customHeight="1">
      <c r="AV2004" s="12"/>
    </row>
    <row r="2005" ht="61.5" customHeight="1">
      <c r="AV2005" s="12"/>
    </row>
    <row r="2006" ht="61.5" customHeight="1">
      <c r="AV2006" s="12"/>
    </row>
    <row r="2007" ht="61.5" customHeight="1">
      <c r="AV2007" s="12"/>
    </row>
    <row r="2008" ht="61.5" customHeight="1">
      <c r="AV2008" s="12"/>
    </row>
    <row r="2009" ht="61.5" customHeight="1">
      <c r="AV2009" s="12"/>
    </row>
    <row r="2010" ht="61.5" customHeight="1">
      <c r="AV2010" s="12"/>
    </row>
    <row r="2011" ht="61.5" customHeight="1">
      <c r="AV2011" s="12"/>
    </row>
    <row r="2012" ht="61.5" customHeight="1">
      <c r="AV2012" s="12"/>
    </row>
    <row r="2013" ht="61.5" customHeight="1">
      <c r="AV2013" s="12"/>
    </row>
    <row r="2014" ht="61.5" customHeight="1">
      <c r="AV2014" s="12"/>
    </row>
    <row r="2015" ht="61.5" customHeight="1">
      <c r="AV2015" s="12"/>
    </row>
    <row r="2016" ht="61.5" customHeight="1">
      <c r="AV2016" s="12"/>
    </row>
    <row r="2017" ht="61.5" customHeight="1">
      <c r="AV2017" s="12"/>
    </row>
    <row r="2018" ht="61.5" customHeight="1">
      <c r="AV2018" s="12"/>
    </row>
    <row r="2019" ht="61.5" customHeight="1">
      <c r="AV2019" s="12"/>
    </row>
    <row r="2020" ht="61.5" customHeight="1">
      <c r="AV2020" s="12"/>
    </row>
    <row r="2021" ht="61.5" customHeight="1">
      <c r="AV2021" s="12"/>
    </row>
    <row r="2022" ht="61.5" customHeight="1">
      <c r="AV2022" s="12"/>
    </row>
    <row r="2023" ht="61.5" customHeight="1">
      <c r="AV2023" s="12"/>
    </row>
    <row r="2024" ht="61.5" customHeight="1">
      <c r="AV2024" s="12"/>
    </row>
    <row r="2025" ht="61.5" customHeight="1">
      <c r="AV2025" s="12"/>
    </row>
    <row r="2026" ht="61.5" customHeight="1">
      <c r="AV2026" s="12"/>
    </row>
    <row r="2027" ht="61.5" customHeight="1">
      <c r="AV2027" s="12"/>
    </row>
    <row r="2028" ht="61.5" customHeight="1">
      <c r="AV2028" s="12"/>
    </row>
    <row r="2029" ht="61.5" customHeight="1">
      <c r="AV2029" s="12"/>
    </row>
    <row r="2030" ht="61.5" customHeight="1">
      <c r="AV2030" s="12"/>
    </row>
    <row r="2031" ht="61.5" customHeight="1">
      <c r="AV2031" s="12"/>
    </row>
    <row r="2032" ht="61.5" customHeight="1">
      <c r="AV2032" s="12"/>
    </row>
    <row r="2033" ht="61.5" customHeight="1">
      <c r="AV2033" s="12"/>
    </row>
    <row r="2034" ht="61.5" customHeight="1">
      <c r="AV2034" s="12"/>
    </row>
    <row r="2035" ht="61.5" customHeight="1">
      <c r="AV2035" s="12"/>
    </row>
    <row r="2036" ht="61.5" customHeight="1">
      <c r="AV2036" s="12"/>
    </row>
    <row r="2037" ht="61.5" customHeight="1">
      <c r="AV2037" s="12"/>
    </row>
    <row r="2038" ht="61.5" customHeight="1">
      <c r="AV2038" s="12"/>
    </row>
    <row r="2039" ht="61.5" customHeight="1">
      <c r="AV2039" s="12"/>
    </row>
    <row r="2040" ht="61.5" customHeight="1">
      <c r="AV2040" s="12"/>
    </row>
    <row r="2041" ht="61.5" customHeight="1">
      <c r="AV2041" s="12"/>
    </row>
    <row r="2042" ht="61.5" customHeight="1">
      <c r="AV2042" s="12"/>
    </row>
    <row r="2043" ht="61.5" customHeight="1">
      <c r="AV2043" s="12"/>
    </row>
    <row r="2044" ht="61.5" customHeight="1">
      <c r="AV2044" s="12"/>
    </row>
    <row r="2045" ht="61.5" customHeight="1">
      <c r="AV2045" s="12"/>
    </row>
    <row r="2046" ht="61.5" customHeight="1">
      <c r="AV2046" s="12"/>
    </row>
    <row r="2047" ht="61.5" customHeight="1">
      <c r="AV2047" s="12"/>
    </row>
    <row r="2048" ht="61.5" customHeight="1">
      <c r="AV2048" s="12"/>
    </row>
    <row r="2049" ht="61.5" customHeight="1">
      <c r="AV2049" s="12"/>
    </row>
    <row r="2050" ht="61.5" customHeight="1">
      <c r="AV2050" s="12"/>
    </row>
    <row r="2051" ht="61.5" customHeight="1">
      <c r="AV2051" s="12"/>
    </row>
    <row r="2052" ht="61.5" customHeight="1">
      <c r="AV2052" s="12"/>
    </row>
    <row r="2053" ht="61.5" customHeight="1">
      <c r="AV2053" s="12"/>
    </row>
    <row r="2054" ht="61.5" customHeight="1">
      <c r="AV2054" s="12"/>
    </row>
    <row r="2055" ht="61.5" customHeight="1">
      <c r="AV2055" s="12"/>
    </row>
    <row r="2056" ht="61.5" customHeight="1">
      <c r="AV2056" s="12"/>
    </row>
    <row r="2057" ht="61.5" customHeight="1">
      <c r="AV2057" s="12"/>
    </row>
    <row r="2058" ht="61.5" customHeight="1">
      <c r="AV2058" s="12"/>
    </row>
    <row r="2059" ht="61.5" customHeight="1">
      <c r="AV2059" s="12"/>
    </row>
    <row r="2060" ht="61.5" customHeight="1">
      <c r="AV2060" s="12"/>
    </row>
    <row r="2061" ht="61.5" customHeight="1">
      <c r="AV2061" s="12"/>
    </row>
    <row r="2062" ht="61.5" customHeight="1">
      <c r="AV2062" s="12"/>
    </row>
    <row r="2063" ht="61.5" customHeight="1">
      <c r="AV2063" s="12"/>
    </row>
    <row r="2064" ht="61.5" customHeight="1">
      <c r="AV2064" s="12"/>
    </row>
    <row r="2065" ht="61.5" customHeight="1">
      <c r="AV2065" s="12"/>
    </row>
    <row r="2066" ht="61.5" customHeight="1">
      <c r="AV2066" s="12"/>
    </row>
    <row r="2067" ht="61.5" customHeight="1">
      <c r="AV2067" s="12"/>
    </row>
    <row r="2068" ht="61.5" customHeight="1">
      <c r="AV2068" s="12"/>
    </row>
    <row r="2069" ht="61.5" customHeight="1">
      <c r="AV2069" s="12"/>
    </row>
    <row r="2070" ht="61.5" customHeight="1">
      <c r="AV2070" s="12"/>
    </row>
    <row r="2071" ht="61.5" customHeight="1">
      <c r="AV2071" s="12"/>
    </row>
    <row r="2072" ht="61.5" customHeight="1">
      <c r="AV2072" s="12"/>
    </row>
    <row r="2073" ht="61.5" customHeight="1">
      <c r="AV2073" s="12"/>
    </row>
    <row r="2074" ht="61.5" customHeight="1">
      <c r="AV2074" s="12"/>
    </row>
    <row r="2075" ht="61.5" customHeight="1">
      <c r="AV2075" s="12"/>
    </row>
    <row r="2076" ht="61.5" customHeight="1">
      <c r="AV2076" s="12"/>
    </row>
    <row r="2077" ht="61.5" customHeight="1">
      <c r="AV2077" s="12"/>
    </row>
    <row r="2078" ht="61.5" customHeight="1">
      <c r="AV2078" s="12"/>
    </row>
    <row r="2079" ht="61.5" customHeight="1">
      <c r="AV2079" s="12"/>
    </row>
    <row r="2080" ht="61.5" customHeight="1">
      <c r="AV2080" s="12"/>
    </row>
    <row r="2081" ht="61.5" customHeight="1">
      <c r="AV2081" s="12"/>
    </row>
    <row r="2082" ht="61.5" customHeight="1">
      <c r="AV2082" s="12"/>
    </row>
    <row r="2083" ht="61.5" customHeight="1">
      <c r="AV2083" s="12"/>
    </row>
    <row r="2084" ht="61.5" customHeight="1">
      <c r="AV2084" s="12"/>
    </row>
    <row r="2085" ht="61.5" customHeight="1">
      <c r="AV2085" s="12"/>
    </row>
    <row r="2086" ht="61.5" customHeight="1">
      <c r="AV2086" s="12"/>
    </row>
    <row r="2087" ht="61.5" customHeight="1">
      <c r="AV2087" s="12"/>
    </row>
    <row r="2088" ht="61.5" customHeight="1">
      <c r="AV2088" s="12"/>
    </row>
    <row r="2089" ht="61.5" customHeight="1">
      <c r="AV2089" s="12"/>
    </row>
    <row r="2090" ht="61.5" customHeight="1">
      <c r="AV2090" s="12"/>
    </row>
    <row r="2091" ht="61.5" customHeight="1">
      <c r="AV2091" s="12"/>
    </row>
    <row r="2092" ht="61.5" customHeight="1">
      <c r="AV2092" s="12"/>
    </row>
    <row r="2093" ht="61.5" customHeight="1">
      <c r="AV2093" s="12"/>
    </row>
    <row r="2094" ht="61.5" customHeight="1">
      <c r="AV2094" s="12"/>
    </row>
    <row r="2095" ht="61.5" customHeight="1">
      <c r="AV2095" s="12"/>
    </row>
    <row r="2096" ht="61.5" customHeight="1">
      <c r="AV2096" s="12"/>
    </row>
    <row r="2097" ht="61.5" customHeight="1">
      <c r="AV2097" s="12"/>
    </row>
    <row r="2098" ht="61.5" customHeight="1">
      <c r="AV2098" s="12"/>
    </row>
    <row r="2099" ht="61.5" customHeight="1">
      <c r="AV2099" s="12"/>
    </row>
    <row r="2100" ht="61.5" customHeight="1">
      <c r="AV2100" s="12"/>
    </row>
    <row r="2101" ht="61.5" customHeight="1">
      <c r="AV2101" s="12"/>
    </row>
    <row r="2102" ht="61.5" customHeight="1">
      <c r="AV2102" s="12"/>
    </row>
    <row r="2103" ht="61.5" customHeight="1">
      <c r="AV2103" s="12"/>
    </row>
    <row r="2104" ht="61.5" customHeight="1">
      <c r="AV2104" s="12"/>
    </row>
    <row r="2105" ht="61.5" customHeight="1">
      <c r="AV2105" s="12"/>
    </row>
    <row r="2106" ht="61.5" customHeight="1">
      <c r="AV2106" s="12"/>
    </row>
    <row r="2107" ht="61.5" customHeight="1">
      <c r="AV2107" s="12"/>
    </row>
    <row r="2108" ht="61.5" customHeight="1">
      <c r="AV2108" s="12"/>
    </row>
    <row r="2109" ht="61.5" customHeight="1">
      <c r="AV2109" s="12"/>
    </row>
    <row r="2110" ht="61.5" customHeight="1">
      <c r="AV2110" s="12"/>
    </row>
    <row r="2111" ht="61.5" customHeight="1">
      <c r="AV2111" s="12"/>
    </row>
    <row r="2112" ht="61.5" customHeight="1">
      <c r="AV2112" s="12"/>
    </row>
    <row r="2113" ht="61.5" customHeight="1">
      <c r="AV2113" s="12"/>
    </row>
    <row r="2114" ht="61.5" customHeight="1">
      <c r="AV2114" s="12"/>
    </row>
    <row r="2115" ht="61.5" customHeight="1">
      <c r="AV2115" s="12"/>
    </row>
    <row r="2116" ht="61.5" customHeight="1">
      <c r="AV2116" s="12"/>
    </row>
    <row r="2117" ht="61.5" customHeight="1">
      <c r="AV2117" s="12"/>
    </row>
    <row r="2118" ht="61.5" customHeight="1">
      <c r="AV2118" s="12"/>
    </row>
    <row r="2119" ht="61.5" customHeight="1">
      <c r="AV2119" s="12"/>
    </row>
    <row r="2120" ht="61.5" customHeight="1">
      <c r="AV2120" s="12"/>
    </row>
    <row r="2121" ht="61.5" customHeight="1">
      <c r="AV2121" s="12"/>
    </row>
    <row r="2122" ht="61.5" customHeight="1">
      <c r="AV2122" s="12"/>
    </row>
    <row r="2123" ht="61.5" customHeight="1">
      <c r="AV2123" s="12"/>
    </row>
    <row r="2124" ht="61.5" customHeight="1">
      <c r="AV2124" s="12"/>
    </row>
    <row r="2125" ht="61.5" customHeight="1">
      <c r="AV2125" s="12"/>
    </row>
    <row r="2126" ht="61.5" customHeight="1">
      <c r="AV2126" s="12"/>
    </row>
    <row r="2127" ht="61.5" customHeight="1">
      <c r="AV2127" s="12"/>
    </row>
    <row r="2128" ht="61.5" customHeight="1">
      <c r="AV2128" s="12"/>
    </row>
    <row r="2129" ht="61.5" customHeight="1">
      <c r="AV2129" s="12"/>
    </row>
    <row r="2130" ht="61.5" customHeight="1">
      <c r="AV2130" s="12"/>
    </row>
    <row r="2131" ht="61.5" customHeight="1">
      <c r="AV2131" s="12"/>
    </row>
    <row r="2132" ht="61.5" customHeight="1">
      <c r="AV2132" s="12"/>
    </row>
    <row r="2133" ht="61.5" customHeight="1">
      <c r="AV2133" s="12"/>
    </row>
    <row r="2134" ht="61.5" customHeight="1">
      <c r="AV2134" s="12"/>
    </row>
    <row r="2135" ht="61.5" customHeight="1">
      <c r="AV2135" s="12"/>
    </row>
    <row r="2136" ht="61.5" customHeight="1">
      <c r="AV2136" s="12"/>
    </row>
    <row r="2137" ht="61.5" customHeight="1">
      <c r="AV2137" s="12"/>
    </row>
    <row r="2138" ht="61.5" customHeight="1">
      <c r="AV2138" s="12"/>
    </row>
    <row r="2139" ht="61.5" customHeight="1">
      <c r="AV2139" s="12"/>
    </row>
    <row r="2140" ht="61.5" customHeight="1">
      <c r="AV2140" s="12"/>
    </row>
    <row r="2141" ht="61.5" customHeight="1">
      <c r="AV2141" s="12"/>
    </row>
    <row r="2142" ht="61.5" customHeight="1">
      <c r="AV2142" s="12"/>
    </row>
    <row r="2143" ht="61.5" customHeight="1">
      <c r="AV2143" s="12"/>
    </row>
    <row r="2144" ht="61.5" customHeight="1">
      <c r="AV2144" s="12"/>
    </row>
    <row r="2145" ht="61.5" customHeight="1">
      <c r="AV2145" s="12"/>
    </row>
    <row r="2146" ht="61.5" customHeight="1">
      <c r="AV2146" s="12"/>
    </row>
    <row r="2147" ht="61.5" customHeight="1">
      <c r="AV2147" s="12"/>
    </row>
    <row r="2148" ht="61.5" customHeight="1">
      <c r="AV2148" s="12"/>
    </row>
    <row r="2149" ht="61.5" customHeight="1">
      <c r="AV2149" s="12"/>
    </row>
    <row r="2150" ht="61.5" customHeight="1">
      <c r="AV2150" s="12"/>
    </row>
    <row r="2151" ht="61.5" customHeight="1">
      <c r="AV2151" s="12"/>
    </row>
    <row r="2152" ht="61.5" customHeight="1">
      <c r="AV2152" s="12"/>
    </row>
    <row r="2153" ht="61.5" customHeight="1">
      <c r="AV2153" s="12"/>
    </row>
    <row r="2154" ht="61.5" customHeight="1">
      <c r="AV2154" s="12"/>
    </row>
    <row r="2155" ht="61.5" customHeight="1">
      <c r="AV2155" s="12"/>
    </row>
    <row r="2156" ht="61.5" customHeight="1">
      <c r="AV2156" s="12"/>
    </row>
    <row r="2157" ht="61.5" customHeight="1">
      <c r="AV2157" s="12"/>
    </row>
    <row r="2158" ht="61.5" customHeight="1">
      <c r="AV2158" s="12"/>
    </row>
    <row r="2159" ht="61.5" customHeight="1">
      <c r="AV2159" s="12"/>
    </row>
    <row r="2160" ht="61.5" customHeight="1">
      <c r="AV2160" s="12"/>
    </row>
    <row r="2161" ht="61.5" customHeight="1">
      <c r="AV2161" s="12"/>
    </row>
    <row r="2162" ht="61.5" customHeight="1">
      <c r="AV2162" s="12"/>
    </row>
    <row r="2163" ht="61.5" customHeight="1">
      <c r="AV2163" s="12"/>
    </row>
    <row r="2164" ht="61.5" customHeight="1">
      <c r="AV2164" s="12"/>
    </row>
    <row r="2165" ht="61.5" customHeight="1">
      <c r="AV2165" s="12"/>
    </row>
    <row r="2166" ht="61.5" customHeight="1">
      <c r="AV2166" s="12"/>
    </row>
    <row r="2167" ht="61.5" customHeight="1">
      <c r="AV2167" s="12"/>
    </row>
    <row r="2168" ht="61.5" customHeight="1">
      <c r="AV2168" s="12"/>
    </row>
    <row r="2169" ht="61.5" customHeight="1">
      <c r="AV2169" s="12"/>
    </row>
    <row r="2170" ht="61.5" customHeight="1">
      <c r="AV2170" s="12"/>
    </row>
    <row r="2171" ht="61.5" customHeight="1">
      <c r="AV2171" s="12"/>
    </row>
    <row r="2172" ht="61.5" customHeight="1">
      <c r="AV2172" s="12"/>
    </row>
    <row r="2173" ht="61.5" customHeight="1">
      <c r="AV2173" s="12"/>
    </row>
    <row r="2174" ht="61.5" customHeight="1">
      <c r="AV2174" s="12"/>
    </row>
    <row r="2175" ht="61.5" customHeight="1">
      <c r="AV2175" s="12"/>
    </row>
    <row r="2176" ht="61.5" customHeight="1">
      <c r="AV2176" s="12"/>
    </row>
    <row r="2177" ht="61.5" customHeight="1">
      <c r="AV2177" s="12"/>
    </row>
    <row r="2178" ht="61.5" customHeight="1">
      <c r="AV2178" s="12"/>
    </row>
    <row r="2179" ht="61.5" customHeight="1">
      <c r="AV2179" s="12"/>
    </row>
    <row r="2180" ht="61.5" customHeight="1">
      <c r="AV2180" s="12"/>
    </row>
    <row r="2181" ht="61.5" customHeight="1">
      <c r="AV2181" s="12"/>
    </row>
    <row r="2182" ht="61.5" customHeight="1">
      <c r="AV2182" s="12"/>
    </row>
    <row r="2183" ht="61.5" customHeight="1">
      <c r="AV2183" s="12"/>
    </row>
    <row r="2184" ht="61.5" customHeight="1">
      <c r="AV2184" s="12"/>
    </row>
    <row r="2185" ht="61.5" customHeight="1">
      <c r="AV2185" s="12"/>
    </row>
    <row r="2186" ht="61.5" customHeight="1">
      <c r="AV2186" s="12"/>
    </row>
    <row r="2187" ht="61.5" customHeight="1">
      <c r="AV2187" s="12"/>
    </row>
    <row r="2188" ht="61.5" customHeight="1">
      <c r="AV2188" s="12"/>
    </row>
    <row r="2189" ht="61.5" customHeight="1">
      <c r="AV2189" s="12"/>
    </row>
    <row r="2190" ht="61.5" customHeight="1">
      <c r="AV2190" s="12"/>
    </row>
    <row r="2191" ht="61.5" customHeight="1">
      <c r="AV2191" s="12"/>
    </row>
    <row r="2192" ht="61.5" customHeight="1">
      <c r="AV2192" s="12"/>
    </row>
    <row r="2193" ht="61.5" customHeight="1">
      <c r="AV2193" s="12"/>
    </row>
    <row r="2194" ht="61.5" customHeight="1">
      <c r="AV2194" s="12"/>
    </row>
    <row r="2195" ht="61.5" customHeight="1">
      <c r="AV2195" s="12"/>
    </row>
    <row r="2196" ht="61.5" customHeight="1">
      <c r="AV2196" s="12"/>
    </row>
    <row r="2197" ht="61.5" customHeight="1">
      <c r="AV2197" s="12"/>
    </row>
    <row r="2198" ht="61.5" customHeight="1">
      <c r="AV2198" s="12"/>
    </row>
    <row r="2199" ht="61.5" customHeight="1">
      <c r="AV2199" s="12"/>
    </row>
    <row r="2200" ht="61.5" customHeight="1">
      <c r="AV2200" s="12"/>
    </row>
    <row r="2201" ht="61.5" customHeight="1">
      <c r="AV2201" s="12"/>
    </row>
    <row r="2202" ht="61.5" customHeight="1">
      <c r="AV2202" s="12"/>
    </row>
    <row r="2203" ht="61.5" customHeight="1">
      <c r="AV2203" s="12"/>
    </row>
    <row r="2204" ht="61.5" customHeight="1">
      <c r="AV2204" s="12"/>
    </row>
    <row r="2205" ht="61.5" customHeight="1">
      <c r="AV2205" s="12"/>
    </row>
    <row r="2206" ht="61.5" customHeight="1">
      <c r="AV2206" s="12"/>
    </row>
    <row r="2207" ht="61.5" customHeight="1">
      <c r="AV2207" s="12"/>
    </row>
    <row r="2208" ht="61.5" customHeight="1">
      <c r="AV2208" s="12"/>
    </row>
    <row r="2209" ht="61.5" customHeight="1">
      <c r="AV2209" s="12"/>
    </row>
    <row r="2210" ht="61.5" customHeight="1">
      <c r="AV2210" s="12"/>
    </row>
    <row r="2211" ht="61.5" customHeight="1">
      <c r="AV2211" s="12"/>
    </row>
    <row r="2212" ht="61.5" customHeight="1">
      <c r="AV2212" s="12"/>
    </row>
    <row r="2213" ht="61.5" customHeight="1">
      <c r="AV2213" s="12"/>
    </row>
    <row r="2214" ht="61.5" customHeight="1">
      <c r="AV2214" s="12"/>
    </row>
    <row r="2215" ht="61.5" customHeight="1">
      <c r="AV2215" s="12"/>
    </row>
    <row r="2216" ht="61.5" customHeight="1">
      <c r="AV2216" s="12"/>
    </row>
    <row r="2217" ht="61.5" customHeight="1">
      <c r="AV2217" s="12"/>
    </row>
    <row r="2218" ht="61.5" customHeight="1">
      <c r="AV2218" s="12"/>
    </row>
    <row r="2219" ht="61.5" customHeight="1">
      <c r="AV2219" s="12"/>
    </row>
    <row r="2220" ht="61.5" customHeight="1">
      <c r="AV2220" s="12"/>
    </row>
    <row r="2221" ht="61.5" customHeight="1">
      <c r="AV2221" s="12"/>
    </row>
    <row r="2222" ht="61.5" customHeight="1">
      <c r="AV2222" s="12"/>
    </row>
    <row r="2223" ht="61.5" customHeight="1">
      <c r="AV2223" s="12"/>
    </row>
    <row r="2224" ht="61.5" customHeight="1">
      <c r="AV2224" s="12"/>
    </row>
    <row r="2225" ht="61.5" customHeight="1">
      <c r="AV2225" s="12"/>
    </row>
    <row r="2226" ht="61.5" customHeight="1">
      <c r="AV2226" s="12"/>
    </row>
    <row r="2227" ht="61.5" customHeight="1">
      <c r="AV2227" s="12"/>
    </row>
    <row r="2228" ht="61.5" customHeight="1">
      <c r="AV2228" s="12"/>
    </row>
    <row r="2229" ht="61.5" customHeight="1">
      <c r="AV2229" s="12"/>
    </row>
    <row r="2230" ht="61.5" customHeight="1">
      <c r="AV2230" s="12"/>
    </row>
    <row r="2231" ht="61.5" customHeight="1">
      <c r="AV2231" s="12"/>
    </row>
    <row r="2232" ht="61.5" customHeight="1">
      <c r="AV2232" s="12"/>
    </row>
    <row r="2233" ht="61.5" customHeight="1">
      <c r="AV2233" s="12"/>
    </row>
    <row r="2234" ht="61.5" customHeight="1">
      <c r="AV2234" s="12"/>
    </row>
    <row r="2235" ht="61.5" customHeight="1">
      <c r="AV2235" s="12"/>
    </row>
    <row r="2236" ht="61.5" customHeight="1">
      <c r="AV2236" s="12"/>
    </row>
    <row r="2237" ht="61.5" customHeight="1">
      <c r="AV2237" s="12"/>
    </row>
    <row r="2238" ht="61.5" customHeight="1">
      <c r="AV2238" s="12"/>
    </row>
    <row r="2239" ht="61.5" customHeight="1">
      <c r="AV2239" s="12"/>
    </row>
    <row r="2240" ht="61.5" customHeight="1">
      <c r="AV2240" s="12"/>
    </row>
    <row r="2241" ht="61.5" customHeight="1">
      <c r="AV2241" s="12"/>
    </row>
    <row r="2242" ht="61.5" customHeight="1">
      <c r="AV2242" s="12"/>
    </row>
    <row r="2243" ht="61.5" customHeight="1">
      <c r="AV2243" s="12"/>
    </row>
    <row r="2244" ht="61.5" customHeight="1">
      <c r="AV2244" s="12"/>
    </row>
    <row r="2245" ht="61.5" customHeight="1">
      <c r="AV2245" s="12"/>
    </row>
    <row r="2246" ht="61.5" customHeight="1">
      <c r="AV2246" s="12"/>
    </row>
    <row r="2247" ht="61.5" customHeight="1">
      <c r="AV2247" s="12"/>
    </row>
    <row r="2248" ht="61.5" customHeight="1">
      <c r="AV2248" s="12"/>
    </row>
    <row r="2249" ht="61.5" customHeight="1">
      <c r="AV2249" s="12"/>
    </row>
    <row r="2250" ht="61.5" customHeight="1">
      <c r="AV2250" s="12"/>
    </row>
    <row r="2251" ht="61.5" customHeight="1">
      <c r="AV2251" s="12"/>
    </row>
    <row r="2252" ht="61.5" customHeight="1">
      <c r="AV2252" s="12"/>
    </row>
    <row r="2253" ht="61.5" customHeight="1">
      <c r="AV2253" s="12"/>
    </row>
    <row r="2254" ht="61.5" customHeight="1">
      <c r="AV2254" s="12"/>
    </row>
    <row r="2255" ht="61.5" customHeight="1">
      <c r="AV2255" s="12"/>
    </row>
    <row r="2256" ht="61.5" customHeight="1">
      <c r="AV2256" s="12"/>
    </row>
    <row r="2257" ht="61.5" customHeight="1">
      <c r="AV2257" s="12"/>
    </row>
    <row r="2258" ht="61.5" customHeight="1">
      <c r="AV2258" s="12"/>
    </row>
    <row r="2259" ht="61.5" customHeight="1">
      <c r="AV2259" s="12"/>
    </row>
    <row r="2260" ht="61.5" customHeight="1">
      <c r="AV2260" s="12"/>
    </row>
    <row r="2261" ht="61.5" customHeight="1">
      <c r="AV2261" s="12"/>
    </row>
    <row r="2262" ht="61.5" customHeight="1">
      <c r="AV2262" s="12"/>
    </row>
    <row r="2263" ht="61.5" customHeight="1">
      <c r="AV2263" s="12"/>
    </row>
    <row r="2264" ht="61.5" customHeight="1">
      <c r="AV2264" s="12"/>
    </row>
    <row r="2265" ht="61.5" customHeight="1">
      <c r="AV2265" s="12"/>
    </row>
    <row r="2266" ht="61.5" customHeight="1">
      <c r="AV2266" s="12"/>
    </row>
    <row r="2267" ht="61.5" customHeight="1">
      <c r="AV2267" s="12"/>
    </row>
    <row r="2268" ht="61.5" customHeight="1">
      <c r="AV2268" s="12"/>
    </row>
    <row r="2269" ht="61.5" customHeight="1">
      <c r="AV2269" s="12"/>
    </row>
    <row r="2270" ht="61.5" customHeight="1">
      <c r="AV2270" s="12"/>
    </row>
    <row r="2271" ht="61.5" customHeight="1">
      <c r="AV2271" s="12"/>
    </row>
    <row r="2272" ht="61.5" customHeight="1">
      <c r="AV2272" s="12"/>
    </row>
    <row r="2273" ht="61.5" customHeight="1">
      <c r="AV2273" s="12"/>
    </row>
    <row r="2274" ht="61.5" customHeight="1">
      <c r="AV2274" s="12"/>
    </row>
    <row r="2275" ht="61.5" customHeight="1">
      <c r="AV2275" s="12"/>
    </row>
    <row r="2276" ht="61.5" customHeight="1">
      <c r="AV2276" s="12"/>
    </row>
    <row r="2277" ht="61.5" customHeight="1">
      <c r="AV2277" s="12"/>
    </row>
    <row r="2278" ht="61.5" customHeight="1">
      <c r="AV2278" s="12"/>
    </row>
    <row r="2279" ht="61.5" customHeight="1">
      <c r="AV2279" s="12"/>
    </row>
    <row r="2280" ht="61.5" customHeight="1">
      <c r="AV2280" s="12"/>
    </row>
    <row r="2281" ht="61.5" customHeight="1">
      <c r="AV2281" s="12"/>
    </row>
    <row r="2282" ht="61.5" customHeight="1">
      <c r="AV2282" s="12"/>
    </row>
    <row r="2283" ht="61.5" customHeight="1">
      <c r="AV2283" s="12"/>
    </row>
    <row r="2284" ht="61.5" customHeight="1">
      <c r="AV2284" s="12"/>
    </row>
    <row r="2285" ht="61.5" customHeight="1">
      <c r="AV2285" s="12"/>
    </row>
    <row r="2286" ht="61.5" customHeight="1">
      <c r="AV2286" s="12"/>
    </row>
    <row r="2287" ht="61.5" customHeight="1">
      <c r="AV2287" s="12"/>
    </row>
    <row r="2288" ht="61.5" customHeight="1">
      <c r="AV2288" s="12"/>
    </row>
    <row r="2289" ht="61.5" customHeight="1">
      <c r="AV2289" s="12"/>
    </row>
    <row r="2290" ht="61.5" customHeight="1">
      <c r="AV2290" s="12"/>
    </row>
    <row r="2291" ht="61.5" customHeight="1">
      <c r="AV2291" s="12"/>
    </row>
    <row r="2292" ht="61.5" customHeight="1">
      <c r="AV2292" s="12"/>
    </row>
    <row r="2293" ht="61.5" customHeight="1">
      <c r="AV2293" s="12"/>
    </row>
    <row r="2294" ht="61.5" customHeight="1">
      <c r="AV2294" s="12"/>
    </row>
    <row r="2295" ht="61.5" customHeight="1">
      <c r="AV2295" s="12"/>
    </row>
    <row r="2296" ht="61.5" customHeight="1">
      <c r="AV2296" s="12"/>
    </row>
    <row r="2297" ht="61.5" customHeight="1">
      <c r="AV2297" s="12"/>
    </row>
    <row r="2298" ht="61.5" customHeight="1">
      <c r="AV2298" s="12"/>
    </row>
    <row r="2299" ht="61.5" customHeight="1">
      <c r="AV2299" s="12"/>
    </row>
    <row r="2300" ht="61.5" customHeight="1">
      <c r="AV2300" s="12"/>
    </row>
    <row r="2301" ht="61.5" customHeight="1">
      <c r="AV2301" s="12"/>
    </row>
    <row r="2302" ht="61.5" customHeight="1">
      <c r="AV2302" s="12"/>
    </row>
    <row r="2303" ht="61.5" customHeight="1">
      <c r="AV2303" s="12"/>
    </row>
    <row r="2304" ht="61.5" customHeight="1">
      <c r="AV2304" s="12"/>
    </row>
    <row r="2305" ht="61.5" customHeight="1">
      <c r="AV2305" s="12"/>
    </row>
    <row r="2306" ht="61.5" customHeight="1">
      <c r="AV2306" s="12"/>
    </row>
    <row r="2307" ht="61.5" customHeight="1">
      <c r="AV2307" s="12"/>
    </row>
    <row r="2308" ht="61.5" customHeight="1">
      <c r="AV2308" s="12"/>
    </row>
    <row r="2309" ht="61.5" customHeight="1">
      <c r="AV2309" s="12"/>
    </row>
    <row r="2310" ht="61.5" customHeight="1">
      <c r="AV2310" s="12"/>
    </row>
    <row r="2311" ht="61.5" customHeight="1">
      <c r="AV2311" s="12"/>
    </row>
    <row r="2312" ht="61.5" customHeight="1">
      <c r="AV2312" s="12"/>
    </row>
    <row r="2313" ht="61.5" customHeight="1">
      <c r="AV2313" s="12"/>
    </row>
    <row r="2314" ht="61.5" customHeight="1">
      <c r="AV2314" s="12"/>
    </row>
    <row r="2315" ht="61.5" customHeight="1">
      <c r="AV2315" s="12"/>
    </row>
    <row r="2316" ht="61.5" customHeight="1">
      <c r="AV2316" s="12"/>
    </row>
    <row r="2317" ht="61.5" customHeight="1">
      <c r="AV2317" s="12"/>
    </row>
    <row r="2318" ht="61.5" customHeight="1">
      <c r="AV2318" s="12"/>
    </row>
    <row r="2319" ht="61.5" customHeight="1">
      <c r="AV2319" s="12"/>
    </row>
    <row r="2320" ht="61.5" customHeight="1">
      <c r="AV2320" s="12"/>
    </row>
    <row r="2321" ht="61.5" customHeight="1">
      <c r="AV2321" s="12"/>
    </row>
    <row r="2322" ht="61.5" customHeight="1">
      <c r="AV2322" s="12"/>
    </row>
    <row r="2323" ht="61.5" customHeight="1">
      <c r="AV2323" s="12"/>
    </row>
    <row r="2324" ht="61.5" customHeight="1">
      <c r="AV2324" s="12"/>
    </row>
    <row r="2325" ht="61.5" customHeight="1">
      <c r="AV2325" s="12"/>
    </row>
    <row r="2326" ht="61.5" customHeight="1">
      <c r="AV2326" s="12"/>
    </row>
    <row r="2327" ht="61.5" customHeight="1">
      <c r="AV2327" s="12"/>
    </row>
    <row r="2328" ht="61.5" customHeight="1">
      <c r="AV2328" s="12"/>
    </row>
    <row r="2329" ht="61.5" customHeight="1">
      <c r="AV2329" s="12"/>
    </row>
    <row r="2330" ht="61.5" customHeight="1">
      <c r="AV2330" s="12"/>
    </row>
    <row r="2331" ht="61.5" customHeight="1">
      <c r="AV2331" s="12"/>
    </row>
    <row r="2332" ht="61.5" customHeight="1">
      <c r="AV2332" s="12"/>
    </row>
    <row r="2333" ht="61.5" customHeight="1">
      <c r="AV2333" s="12"/>
    </row>
    <row r="2334" ht="61.5" customHeight="1">
      <c r="AV2334" s="12"/>
    </row>
    <row r="2335" ht="61.5" customHeight="1">
      <c r="AV2335" s="12"/>
    </row>
    <row r="2336" ht="61.5" customHeight="1">
      <c r="AV2336" s="12"/>
    </row>
    <row r="2337" ht="61.5" customHeight="1">
      <c r="AV2337" s="12"/>
    </row>
    <row r="2338" ht="61.5" customHeight="1">
      <c r="AV2338" s="12"/>
    </row>
    <row r="2339" ht="61.5" customHeight="1">
      <c r="AV2339" s="12"/>
    </row>
    <row r="2340" ht="61.5" customHeight="1">
      <c r="AV2340" s="12"/>
    </row>
    <row r="2341" ht="61.5" customHeight="1">
      <c r="AV2341" s="12"/>
    </row>
    <row r="2342" ht="61.5" customHeight="1">
      <c r="AV2342" s="12"/>
    </row>
    <row r="2343" ht="61.5" customHeight="1">
      <c r="AV2343" s="12"/>
    </row>
    <row r="2344" ht="61.5" customHeight="1">
      <c r="AV2344" s="12"/>
    </row>
    <row r="2345" ht="61.5" customHeight="1">
      <c r="AV2345" s="12"/>
    </row>
    <row r="2346" ht="61.5" customHeight="1">
      <c r="AV2346" s="12"/>
    </row>
    <row r="2347" ht="61.5" customHeight="1">
      <c r="AV2347" s="12"/>
    </row>
    <row r="2348" ht="61.5" customHeight="1">
      <c r="AV2348" s="12"/>
    </row>
    <row r="2349" ht="61.5" customHeight="1">
      <c r="AV2349" s="12"/>
    </row>
    <row r="2350" ht="61.5" customHeight="1">
      <c r="AV2350" s="12"/>
    </row>
    <row r="2351" ht="61.5" customHeight="1">
      <c r="AV2351" s="12"/>
    </row>
    <row r="2352" ht="61.5" customHeight="1">
      <c r="AV2352" s="12"/>
    </row>
    <row r="2353" ht="61.5" customHeight="1">
      <c r="AV2353" s="12"/>
    </row>
    <row r="2354" ht="61.5" customHeight="1">
      <c r="AV2354" s="12"/>
    </row>
    <row r="2355" ht="61.5" customHeight="1">
      <c r="AV2355" s="12"/>
    </row>
    <row r="2356" ht="61.5" customHeight="1">
      <c r="AV2356" s="12"/>
    </row>
    <row r="2357" ht="61.5" customHeight="1">
      <c r="AV2357" s="12"/>
    </row>
    <row r="2358" ht="61.5" customHeight="1">
      <c r="AV2358" s="12"/>
    </row>
    <row r="2359" ht="61.5" customHeight="1">
      <c r="AV2359" s="12"/>
    </row>
    <row r="2360" ht="61.5" customHeight="1">
      <c r="AV2360" s="12"/>
    </row>
    <row r="2361" ht="61.5" customHeight="1">
      <c r="AV2361" s="12"/>
    </row>
    <row r="2362" ht="61.5" customHeight="1">
      <c r="AV2362" s="12"/>
    </row>
    <row r="2363" ht="61.5" customHeight="1">
      <c r="AV2363" s="12"/>
    </row>
    <row r="2364" ht="61.5" customHeight="1">
      <c r="AV2364" s="12"/>
    </row>
    <row r="2365" ht="61.5" customHeight="1">
      <c r="AV2365" s="12"/>
    </row>
    <row r="2366" ht="61.5" customHeight="1">
      <c r="AV2366" s="12"/>
    </row>
    <row r="2367" ht="61.5" customHeight="1">
      <c r="AV2367" s="12"/>
    </row>
    <row r="2368" ht="61.5" customHeight="1">
      <c r="AV2368" s="12"/>
    </row>
    <row r="2369" ht="61.5" customHeight="1">
      <c r="AV2369" s="12"/>
    </row>
    <row r="2370" ht="61.5" customHeight="1">
      <c r="AV2370" s="12"/>
    </row>
    <row r="2371" ht="61.5" customHeight="1">
      <c r="AV2371" s="12"/>
    </row>
    <row r="2372" ht="61.5" customHeight="1">
      <c r="AV2372" s="12"/>
    </row>
    <row r="2373" ht="61.5" customHeight="1">
      <c r="AV2373" s="12"/>
    </row>
    <row r="2374" ht="61.5" customHeight="1">
      <c r="AV2374" s="12"/>
    </row>
    <row r="2375" ht="61.5" customHeight="1">
      <c r="AV2375" s="12"/>
    </row>
    <row r="2376" ht="61.5" customHeight="1">
      <c r="AV2376" s="12"/>
    </row>
    <row r="2377" ht="61.5" customHeight="1">
      <c r="AV2377" s="12"/>
    </row>
    <row r="2378" ht="61.5" customHeight="1">
      <c r="AV2378" s="12"/>
    </row>
    <row r="2379" ht="61.5" customHeight="1">
      <c r="AV2379" s="12"/>
    </row>
    <row r="2380" ht="61.5" customHeight="1">
      <c r="AV2380" s="12"/>
    </row>
    <row r="2381" ht="61.5" customHeight="1">
      <c r="AV2381" s="12"/>
    </row>
    <row r="2382" ht="61.5" customHeight="1">
      <c r="AV2382" s="12"/>
    </row>
    <row r="2383" ht="61.5" customHeight="1">
      <c r="AV2383" s="12"/>
    </row>
    <row r="2384" ht="61.5" customHeight="1">
      <c r="AV2384" s="12"/>
    </row>
    <row r="2385" ht="61.5" customHeight="1">
      <c r="AV2385" s="12"/>
    </row>
    <row r="2386" ht="61.5" customHeight="1">
      <c r="AV2386" s="12"/>
    </row>
    <row r="2387" ht="61.5" customHeight="1">
      <c r="AV2387" s="12"/>
    </row>
    <row r="2388" ht="61.5" customHeight="1">
      <c r="AV2388" s="12"/>
    </row>
    <row r="2389" ht="61.5" customHeight="1">
      <c r="AV2389" s="12"/>
    </row>
    <row r="2390" ht="61.5" customHeight="1">
      <c r="AV2390" s="12"/>
    </row>
    <row r="2391" ht="61.5" customHeight="1">
      <c r="AV2391" s="12"/>
    </row>
    <row r="2392" ht="61.5" customHeight="1">
      <c r="AV2392" s="12"/>
    </row>
    <row r="2393" ht="61.5" customHeight="1">
      <c r="AV2393" s="12"/>
    </row>
    <row r="2394" ht="61.5" customHeight="1">
      <c r="AV2394" s="12"/>
    </row>
    <row r="2395" ht="61.5" customHeight="1">
      <c r="AV2395" s="12"/>
    </row>
    <row r="2396" ht="61.5" customHeight="1">
      <c r="AV2396" s="12"/>
    </row>
    <row r="2397" ht="61.5" customHeight="1">
      <c r="AV2397" s="12"/>
    </row>
    <row r="2398" ht="61.5" customHeight="1">
      <c r="AV2398" s="12"/>
    </row>
    <row r="2399" ht="61.5" customHeight="1">
      <c r="AV2399" s="12"/>
    </row>
    <row r="2400" ht="61.5" customHeight="1">
      <c r="AV2400" s="12"/>
    </row>
    <row r="2401" ht="61.5" customHeight="1">
      <c r="AV2401" s="12"/>
    </row>
    <row r="2402" ht="61.5" customHeight="1">
      <c r="AV2402" s="12"/>
    </row>
    <row r="2403" ht="61.5" customHeight="1">
      <c r="AV2403" s="12"/>
    </row>
    <row r="2404" ht="61.5" customHeight="1">
      <c r="AV2404" s="12"/>
    </row>
    <row r="2405" ht="61.5" customHeight="1">
      <c r="AV2405" s="12"/>
    </row>
    <row r="2406" ht="61.5" customHeight="1">
      <c r="AV2406" s="12"/>
    </row>
    <row r="2407" ht="61.5" customHeight="1">
      <c r="AV2407" s="12"/>
    </row>
    <row r="2408" ht="61.5" customHeight="1">
      <c r="AV2408" s="12"/>
    </row>
    <row r="2409" ht="61.5" customHeight="1">
      <c r="AV2409" s="12"/>
    </row>
    <row r="2410" ht="61.5" customHeight="1">
      <c r="AV2410" s="12"/>
    </row>
    <row r="2411" ht="61.5" customHeight="1">
      <c r="AV2411" s="12"/>
    </row>
    <row r="2412" ht="61.5" customHeight="1">
      <c r="AV2412" s="12"/>
    </row>
    <row r="2413" ht="61.5" customHeight="1">
      <c r="AV2413" s="12"/>
    </row>
    <row r="2414" ht="61.5" customHeight="1">
      <c r="AV2414" s="12"/>
    </row>
    <row r="2415" ht="61.5" customHeight="1">
      <c r="AV2415" s="12"/>
    </row>
    <row r="2416" ht="61.5" customHeight="1">
      <c r="AV2416" s="12"/>
    </row>
    <row r="2417" ht="61.5" customHeight="1">
      <c r="AV2417" s="12"/>
    </row>
    <row r="2418" ht="61.5" customHeight="1">
      <c r="AV2418" s="12"/>
    </row>
    <row r="2419" ht="61.5" customHeight="1">
      <c r="AV2419" s="12"/>
    </row>
    <row r="2420" ht="61.5" customHeight="1">
      <c r="AV2420" s="12"/>
    </row>
    <row r="2421" ht="61.5" customHeight="1">
      <c r="AV2421" s="12"/>
    </row>
    <row r="2422" ht="61.5" customHeight="1">
      <c r="AV2422" s="12"/>
    </row>
    <row r="2423" ht="61.5" customHeight="1">
      <c r="AV2423" s="12"/>
    </row>
    <row r="2424" ht="61.5" customHeight="1">
      <c r="AV2424" s="12"/>
    </row>
    <row r="2425" ht="61.5" customHeight="1">
      <c r="AV2425" s="12"/>
    </row>
    <row r="2426" ht="61.5" customHeight="1">
      <c r="AV2426" s="12"/>
    </row>
    <row r="2427" ht="61.5" customHeight="1">
      <c r="AV2427" s="12"/>
    </row>
    <row r="2428" ht="61.5" customHeight="1">
      <c r="AV2428" s="12"/>
    </row>
    <row r="2429" ht="61.5" customHeight="1">
      <c r="AV2429" s="12"/>
    </row>
    <row r="2430" ht="61.5" customHeight="1">
      <c r="AV2430" s="12"/>
    </row>
    <row r="2431" ht="61.5" customHeight="1">
      <c r="AV2431" s="12"/>
    </row>
    <row r="2432" ht="61.5" customHeight="1">
      <c r="AV2432" s="12"/>
    </row>
    <row r="2433" ht="61.5" customHeight="1">
      <c r="AV2433" s="12"/>
    </row>
    <row r="2434" ht="61.5" customHeight="1">
      <c r="AV2434" s="12"/>
    </row>
    <row r="2435" ht="61.5" customHeight="1">
      <c r="AV2435" s="12"/>
    </row>
    <row r="2436" ht="61.5" customHeight="1">
      <c r="AV2436" s="12"/>
    </row>
    <row r="2437" ht="61.5" customHeight="1">
      <c r="AV2437" s="12"/>
    </row>
    <row r="2438" ht="61.5" customHeight="1">
      <c r="AV2438" s="12"/>
    </row>
    <row r="2439" ht="61.5" customHeight="1">
      <c r="AV2439" s="12"/>
    </row>
    <row r="2440" ht="61.5" customHeight="1">
      <c r="AV2440" s="12"/>
    </row>
    <row r="2441" ht="61.5" customHeight="1">
      <c r="AV2441" s="12"/>
    </row>
    <row r="2442" ht="61.5" customHeight="1">
      <c r="AV2442" s="12"/>
    </row>
    <row r="2443" ht="61.5" customHeight="1">
      <c r="AV2443" s="12"/>
    </row>
    <row r="2444" ht="61.5" customHeight="1">
      <c r="AV2444" s="12"/>
    </row>
    <row r="2445" ht="61.5" customHeight="1">
      <c r="AV2445" s="12"/>
    </row>
    <row r="2446" ht="61.5" customHeight="1">
      <c r="AV2446" s="12"/>
    </row>
    <row r="2447" ht="61.5" customHeight="1">
      <c r="AV2447" s="12"/>
    </row>
    <row r="2448" ht="61.5" customHeight="1">
      <c r="AV2448" s="12"/>
    </row>
    <row r="2449" ht="61.5" customHeight="1">
      <c r="AV2449" s="12"/>
    </row>
    <row r="2450" ht="61.5" customHeight="1">
      <c r="AV2450" s="12"/>
    </row>
    <row r="2451" ht="61.5" customHeight="1">
      <c r="AV2451" s="12"/>
    </row>
    <row r="2452" ht="61.5" customHeight="1">
      <c r="AV2452" s="12"/>
    </row>
    <row r="2453" ht="61.5" customHeight="1">
      <c r="AV2453" s="12"/>
    </row>
    <row r="2454" ht="61.5" customHeight="1">
      <c r="AV2454" s="12"/>
    </row>
    <row r="2455" ht="61.5" customHeight="1">
      <c r="AV2455" s="12"/>
    </row>
    <row r="2456" ht="61.5" customHeight="1">
      <c r="AV2456" s="12"/>
    </row>
    <row r="2457" ht="61.5" customHeight="1">
      <c r="AV2457" s="12"/>
    </row>
    <row r="2458" ht="61.5" customHeight="1">
      <c r="AV2458" s="12"/>
    </row>
    <row r="2459" ht="61.5" customHeight="1">
      <c r="AV2459" s="12"/>
    </row>
    <row r="2460" ht="61.5" customHeight="1">
      <c r="AV2460" s="12"/>
    </row>
    <row r="2461" ht="61.5" customHeight="1">
      <c r="AV2461" s="12"/>
    </row>
    <row r="2462" ht="61.5" customHeight="1">
      <c r="AV2462" s="12"/>
    </row>
    <row r="2463" ht="61.5" customHeight="1">
      <c r="AV2463" s="12"/>
    </row>
    <row r="2464" ht="61.5" customHeight="1">
      <c r="AV2464" s="12"/>
    </row>
    <row r="2465" ht="61.5" customHeight="1">
      <c r="AV2465" s="12"/>
    </row>
    <row r="2466" ht="61.5" customHeight="1">
      <c r="AV2466" s="12"/>
    </row>
    <row r="2467" ht="61.5" customHeight="1">
      <c r="AV2467" s="12"/>
    </row>
    <row r="2468" ht="61.5" customHeight="1">
      <c r="AV2468" s="12"/>
    </row>
    <row r="2469" ht="61.5" customHeight="1">
      <c r="AV2469" s="12"/>
    </row>
    <row r="2470" ht="61.5" customHeight="1">
      <c r="AV2470" s="12"/>
    </row>
    <row r="2471" ht="61.5" customHeight="1">
      <c r="AV2471" s="12"/>
    </row>
    <row r="2472" ht="61.5" customHeight="1">
      <c r="AV2472" s="12"/>
    </row>
    <row r="2473" ht="61.5" customHeight="1">
      <c r="AV2473" s="12"/>
    </row>
    <row r="2474" ht="61.5" customHeight="1">
      <c r="AV2474" s="12"/>
    </row>
    <row r="2475" ht="61.5" customHeight="1">
      <c r="AV2475" s="12"/>
    </row>
    <row r="2476" ht="61.5" customHeight="1">
      <c r="AV2476" s="12"/>
    </row>
    <row r="2477" ht="61.5" customHeight="1">
      <c r="AV2477" s="12"/>
    </row>
    <row r="2478" ht="61.5" customHeight="1">
      <c r="AV2478" s="12"/>
    </row>
    <row r="2479" ht="61.5" customHeight="1">
      <c r="AV2479" s="12"/>
    </row>
    <row r="2480" ht="61.5" customHeight="1">
      <c r="AV2480" s="12"/>
    </row>
    <row r="2481" ht="61.5" customHeight="1">
      <c r="AV2481" s="12"/>
    </row>
    <row r="2482" ht="61.5" customHeight="1">
      <c r="AV2482" s="12"/>
    </row>
    <row r="2483" ht="61.5" customHeight="1">
      <c r="AV2483" s="12"/>
    </row>
    <row r="2484" ht="61.5" customHeight="1">
      <c r="AV2484" s="12"/>
    </row>
    <row r="2485" ht="61.5" customHeight="1">
      <c r="AV2485" s="12"/>
    </row>
    <row r="2486" ht="61.5" customHeight="1">
      <c r="AV2486" s="12"/>
    </row>
    <row r="2487" ht="61.5" customHeight="1">
      <c r="AV2487" s="12"/>
    </row>
    <row r="2488" ht="61.5" customHeight="1">
      <c r="AV2488" s="12"/>
    </row>
    <row r="2489" ht="61.5" customHeight="1">
      <c r="AV2489" s="12"/>
    </row>
    <row r="2490" ht="61.5" customHeight="1">
      <c r="AV2490" s="12"/>
    </row>
    <row r="2491" ht="61.5" customHeight="1">
      <c r="AV2491" s="12"/>
    </row>
    <row r="2492" ht="61.5" customHeight="1">
      <c r="AV2492" s="12"/>
    </row>
    <row r="2493" ht="61.5" customHeight="1">
      <c r="AV2493" s="12"/>
    </row>
    <row r="2494" ht="61.5" customHeight="1">
      <c r="AV2494" s="12"/>
    </row>
    <row r="2495" ht="61.5" customHeight="1">
      <c r="AV2495" s="12"/>
    </row>
    <row r="2496" ht="61.5" customHeight="1">
      <c r="AV2496" s="12"/>
    </row>
    <row r="2497" ht="61.5" customHeight="1">
      <c r="AV2497" s="12"/>
    </row>
    <row r="2498" ht="61.5" customHeight="1">
      <c r="AV2498" s="12"/>
    </row>
    <row r="2499" ht="61.5" customHeight="1">
      <c r="AV2499" s="12"/>
    </row>
    <row r="2500" ht="61.5" customHeight="1">
      <c r="AV2500" s="12"/>
    </row>
    <row r="2501" ht="61.5" customHeight="1">
      <c r="AV2501" s="12"/>
    </row>
    <row r="2502" ht="61.5" customHeight="1">
      <c r="AV2502" s="12"/>
    </row>
    <row r="2503" ht="61.5" customHeight="1">
      <c r="AV2503" s="12"/>
    </row>
    <row r="2504" ht="61.5" customHeight="1">
      <c r="AV2504" s="12"/>
    </row>
    <row r="2505" ht="61.5" customHeight="1">
      <c r="AV2505" s="12"/>
    </row>
    <row r="2506" ht="61.5" customHeight="1">
      <c r="AV2506" s="12"/>
    </row>
    <row r="2507" ht="61.5" customHeight="1">
      <c r="AV2507" s="12"/>
    </row>
    <row r="2508" ht="61.5" customHeight="1">
      <c r="AV2508" s="12"/>
    </row>
    <row r="2509" ht="61.5" customHeight="1">
      <c r="AV2509" s="12"/>
    </row>
    <row r="2510" ht="61.5" customHeight="1">
      <c r="AV2510" s="12"/>
    </row>
    <row r="2511" ht="61.5" customHeight="1">
      <c r="AV2511" s="12"/>
    </row>
    <row r="2512" ht="61.5" customHeight="1">
      <c r="AV2512" s="12"/>
    </row>
    <row r="2513" ht="61.5" customHeight="1">
      <c r="AV2513" s="12"/>
    </row>
    <row r="2514" ht="61.5" customHeight="1">
      <c r="AV2514" s="12"/>
    </row>
    <row r="2515" ht="61.5" customHeight="1">
      <c r="AV2515" s="12"/>
    </row>
    <row r="2516" ht="61.5" customHeight="1">
      <c r="AV2516" s="12"/>
    </row>
    <row r="2517" ht="61.5" customHeight="1">
      <c r="AV2517" s="12"/>
    </row>
    <row r="2518" ht="61.5" customHeight="1">
      <c r="AV2518" s="12"/>
    </row>
    <row r="2519" ht="61.5" customHeight="1">
      <c r="AV2519" s="12"/>
    </row>
    <row r="2520" ht="61.5" customHeight="1">
      <c r="AV2520" s="12"/>
    </row>
    <row r="2521" ht="61.5" customHeight="1">
      <c r="AV2521" s="12"/>
    </row>
    <row r="2522" ht="61.5" customHeight="1">
      <c r="AV2522" s="12"/>
    </row>
    <row r="2523" ht="61.5" customHeight="1">
      <c r="AV2523" s="12"/>
    </row>
    <row r="2524" ht="61.5" customHeight="1">
      <c r="AV2524" s="12"/>
    </row>
    <row r="2525" ht="61.5" customHeight="1">
      <c r="AV2525" s="12"/>
    </row>
    <row r="2526" ht="61.5" customHeight="1">
      <c r="AV2526" s="12"/>
    </row>
    <row r="2527" ht="61.5" customHeight="1">
      <c r="AV2527" s="12"/>
    </row>
    <row r="2528" ht="61.5" customHeight="1">
      <c r="AV2528" s="12"/>
    </row>
    <row r="2529" ht="61.5" customHeight="1">
      <c r="AV2529" s="12"/>
    </row>
    <row r="2530" ht="61.5" customHeight="1">
      <c r="AV2530" s="12"/>
    </row>
    <row r="2531" ht="61.5" customHeight="1">
      <c r="AV2531" s="12"/>
    </row>
    <row r="2532" ht="61.5" customHeight="1">
      <c r="AV2532" s="12"/>
    </row>
    <row r="2533" ht="61.5" customHeight="1">
      <c r="AV2533" s="12"/>
    </row>
    <row r="2534" ht="61.5" customHeight="1">
      <c r="AV2534" s="12"/>
    </row>
    <row r="2535" ht="61.5" customHeight="1">
      <c r="AV2535" s="12"/>
    </row>
    <row r="2536" ht="61.5" customHeight="1">
      <c r="AV2536" s="12"/>
    </row>
    <row r="2537" ht="61.5" customHeight="1">
      <c r="AV2537" s="12"/>
    </row>
    <row r="2538" ht="61.5" customHeight="1">
      <c r="AV2538" s="12"/>
    </row>
    <row r="2539" ht="61.5" customHeight="1">
      <c r="AV2539" s="12"/>
    </row>
    <row r="2540" ht="61.5" customHeight="1">
      <c r="AV2540" s="12"/>
    </row>
    <row r="2541" ht="61.5" customHeight="1">
      <c r="AV2541" s="12"/>
    </row>
    <row r="2542" ht="61.5" customHeight="1">
      <c r="AV2542" s="12"/>
    </row>
    <row r="2543" ht="61.5" customHeight="1">
      <c r="AV2543" s="12"/>
    </row>
    <row r="2544" ht="61.5" customHeight="1">
      <c r="AV2544" s="12"/>
    </row>
    <row r="2545" ht="61.5" customHeight="1">
      <c r="AV2545" s="12"/>
    </row>
    <row r="2546" ht="61.5" customHeight="1">
      <c r="AV2546" s="12"/>
    </row>
    <row r="2547" ht="61.5" customHeight="1">
      <c r="AV2547" s="12"/>
    </row>
    <row r="2548" ht="61.5" customHeight="1">
      <c r="AV2548" s="12"/>
    </row>
    <row r="2549" ht="61.5" customHeight="1">
      <c r="AV2549" s="12"/>
    </row>
    <row r="2550" ht="61.5" customHeight="1">
      <c r="AV2550" s="12"/>
    </row>
    <row r="2551" ht="61.5" customHeight="1">
      <c r="AV2551" s="12"/>
    </row>
    <row r="2552" ht="61.5" customHeight="1">
      <c r="AV2552" s="12"/>
    </row>
    <row r="2553" ht="61.5" customHeight="1">
      <c r="AV2553" s="12"/>
    </row>
    <row r="2554" ht="61.5" customHeight="1">
      <c r="AV2554" s="12"/>
    </row>
    <row r="2555" ht="61.5" customHeight="1">
      <c r="AV2555" s="12"/>
    </row>
    <row r="2556" ht="61.5" customHeight="1">
      <c r="AV2556" s="12"/>
    </row>
    <row r="2557" ht="61.5" customHeight="1">
      <c r="AV2557" s="12"/>
    </row>
    <row r="2558" ht="61.5" customHeight="1">
      <c r="AV2558" s="12"/>
    </row>
    <row r="2559" ht="61.5" customHeight="1">
      <c r="AV2559" s="12"/>
    </row>
    <row r="2560" ht="61.5" customHeight="1">
      <c r="AV2560" s="12"/>
    </row>
    <row r="2561" ht="61.5" customHeight="1">
      <c r="AV2561" s="12"/>
    </row>
    <row r="2562" ht="61.5" customHeight="1">
      <c r="AV2562" s="12"/>
    </row>
    <row r="2563" ht="61.5" customHeight="1">
      <c r="AV2563" s="12"/>
    </row>
    <row r="2564" ht="61.5" customHeight="1">
      <c r="AV2564" s="12"/>
    </row>
    <row r="2565" ht="61.5" customHeight="1">
      <c r="AV2565" s="12"/>
    </row>
    <row r="2566" ht="61.5" customHeight="1">
      <c r="AV2566" s="12"/>
    </row>
    <row r="2567" ht="61.5" customHeight="1">
      <c r="AV2567" s="12"/>
    </row>
    <row r="2568" ht="61.5" customHeight="1">
      <c r="AV2568" s="12"/>
    </row>
    <row r="2569" ht="61.5" customHeight="1">
      <c r="AV2569" s="12"/>
    </row>
    <row r="2570" ht="61.5" customHeight="1">
      <c r="AV2570" s="12"/>
    </row>
    <row r="2571" ht="61.5" customHeight="1">
      <c r="AV2571" s="12"/>
    </row>
    <row r="2572" ht="61.5" customHeight="1">
      <c r="AV2572" s="12"/>
    </row>
    <row r="2573" ht="61.5" customHeight="1">
      <c r="AV2573" s="12"/>
    </row>
    <row r="2574" ht="61.5" customHeight="1">
      <c r="AV2574" s="12"/>
    </row>
    <row r="2575" ht="61.5" customHeight="1">
      <c r="AV2575" s="12"/>
    </row>
    <row r="2576" ht="61.5" customHeight="1">
      <c r="AV2576" s="12"/>
    </row>
    <row r="2577" ht="61.5" customHeight="1">
      <c r="AV2577" s="12"/>
    </row>
    <row r="2578" ht="61.5" customHeight="1">
      <c r="AV2578" s="12"/>
    </row>
    <row r="2579" ht="61.5" customHeight="1">
      <c r="AV2579" s="12"/>
    </row>
    <row r="2580" ht="61.5" customHeight="1">
      <c r="AV2580" s="12"/>
    </row>
    <row r="2581" ht="61.5" customHeight="1">
      <c r="AV2581" s="12"/>
    </row>
    <row r="2582" ht="61.5" customHeight="1">
      <c r="AV2582" s="12"/>
    </row>
    <row r="2583" ht="61.5" customHeight="1">
      <c r="AV2583" s="12"/>
    </row>
    <row r="2584" ht="61.5" customHeight="1">
      <c r="AV2584" s="12"/>
    </row>
    <row r="2585" ht="61.5" customHeight="1">
      <c r="AV2585" s="12"/>
    </row>
    <row r="2586" ht="61.5" customHeight="1">
      <c r="AV2586" s="12"/>
    </row>
    <row r="2587" ht="61.5" customHeight="1">
      <c r="AV2587" s="12"/>
    </row>
    <row r="2588" ht="61.5" customHeight="1">
      <c r="AV2588" s="12"/>
    </row>
    <row r="2589" ht="61.5" customHeight="1">
      <c r="AV2589" s="12"/>
    </row>
    <row r="2590" ht="61.5" customHeight="1">
      <c r="AV2590" s="12"/>
    </row>
    <row r="2591" ht="61.5" customHeight="1">
      <c r="AV2591" s="12"/>
    </row>
    <row r="2592" ht="61.5" customHeight="1">
      <c r="AV2592" s="12"/>
    </row>
    <row r="2593" ht="61.5" customHeight="1">
      <c r="AV2593" s="12"/>
    </row>
    <row r="2594" ht="61.5" customHeight="1">
      <c r="AV2594" s="12"/>
    </row>
    <row r="2595" ht="61.5" customHeight="1">
      <c r="AV2595" s="12"/>
    </row>
    <row r="2596" ht="61.5" customHeight="1">
      <c r="AV2596" s="12"/>
    </row>
    <row r="2597" ht="61.5" customHeight="1">
      <c r="AV2597" s="12"/>
    </row>
    <row r="2598" ht="61.5" customHeight="1">
      <c r="AV2598" s="12"/>
    </row>
    <row r="2599" ht="61.5" customHeight="1">
      <c r="AV2599" s="12"/>
    </row>
    <row r="2600" ht="61.5" customHeight="1">
      <c r="AV2600" s="12"/>
    </row>
    <row r="2601" ht="61.5" customHeight="1">
      <c r="AV2601" s="12"/>
    </row>
    <row r="2602" ht="61.5" customHeight="1">
      <c r="AV2602" s="12"/>
    </row>
    <row r="2603" ht="61.5" customHeight="1">
      <c r="AV2603" s="12"/>
    </row>
    <row r="2604" ht="61.5" customHeight="1">
      <c r="AV2604" s="12"/>
    </row>
    <row r="2605" ht="61.5" customHeight="1">
      <c r="AV2605" s="12"/>
    </row>
    <row r="2606" ht="61.5" customHeight="1">
      <c r="AV2606" s="12"/>
    </row>
    <row r="2607" ht="61.5" customHeight="1">
      <c r="AV2607" s="12"/>
    </row>
    <row r="2608" ht="61.5" customHeight="1">
      <c r="AV2608" s="12"/>
    </row>
    <row r="2609" ht="61.5" customHeight="1">
      <c r="AV2609" s="12"/>
    </row>
    <row r="2610" ht="61.5" customHeight="1">
      <c r="AV2610" s="12"/>
    </row>
    <row r="2611" ht="61.5" customHeight="1">
      <c r="AV2611" s="12"/>
    </row>
    <row r="2612" ht="61.5" customHeight="1">
      <c r="AV2612" s="12"/>
    </row>
    <row r="2613" ht="61.5" customHeight="1">
      <c r="AV2613" s="12"/>
    </row>
    <row r="2614" ht="61.5" customHeight="1">
      <c r="AV2614" s="12"/>
    </row>
    <row r="2615" ht="61.5" customHeight="1">
      <c r="AV2615" s="12"/>
    </row>
    <row r="2616" ht="61.5" customHeight="1">
      <c r="AV2616" s="12"/>
    </row>
    <row r="2617" ht="61.5" customHeight="1">
      <c r="AV2617" s="12"/>
    </row>
    <row r="2618" ht="61.5" customHeight="1">
      <c r="AV2618" s="12"/>
    </row>
    <row r="2619" ht="61.5" customHeight="1">
      <c r="AV2619" s="12"/>
    </row>
    <row r="2620" ht="61.5" customHeight="1">
      <c r="AV2620" s="12"/>
    </row>
    <row r="2621" ht="61.5" customHeight="1">
      <c r="AV2621" s="12"/>
    </row>
    <row r="2622" ht="61.5" customHeight="1">
      <c r="AV2622" s="12"/>
    </row>
    <row r="2623" ht="61.5" customHeight="1">
      <c r="AV2623" s="12"/>
    </row>
    <row r="2624" ht="61.5" customHeight="1">
      <c r="AV2624" s="12"/>
    </row>
    <row r="2625" ht="61.5" customHeight="1">
      <c r="AV2625" s="12"/>
    </row>
    <row r="2626" ht="61.5" customHeight="1">
      <c r="AV2626" s="12"/>
    </row>
    <row r="2627" ht="61.5" customHeight="1">
      <c r="AV2627" s="12"/>
    </row>
    <row r="2628" ht="61.5" customHeight="1">
      <c r="AV2628" s="12"/>
    </row>
    <row r="2629" ht="61.5" customHeight="1">
      <c r="AV2629" s="12"/>
    </row>
    <row r="2630" ht="61.5" customHeight="1">
      <c r="AV2630" s="12"/>
    </row>
    <row r="2631" ht="61.5" customHeight="1">
      <c r="AV2631" s="12"/>
    </row>
    <row r="2632" ht="61.5" customHeight="1">
      <c r="AV2632" s="12"/>
    </row>
    <row r="2633" ht="61.5" customHeight="1">
      <c r="AV2633" s="12"/>
    </row>
    <row r="2634" ht="61.5" customHeight="1">
      <c r="AV2634" s="12"/>
    </row>
    <row r="2635" ht="61.5" customHeight="1">
      <c r="AV2635" s="12"/>
    </row>
    <row r="2636" ht="61.5" customHeight="1">
      <c r="AV2636" s="12"/>
    </row>
    <row r="2637" ht="61.5" customHeight="1">
      <c r="AV2637" s="12"/>
    </row>
    <row r="2638" ht="61.5" customHeight="1">
      <c r="AV2638" s="12"/>
    </row>
    <row r="2639" ht="61.5" customHeight="1">
      <c r="AV2639" s="12"/>
    </row>
    <row r="2640" ht="61.5" customHeight="1">
      <c r="AV2640" s="12"/>
    </row>
    <row r="2641" ht="61.5" customHeight="1">
      <c r="AV2641" s="12"/>
    </row>
    <row r="2642" ht="61.5" customHeight="1">
      <c r="AV2642" s="12"/>
    </row>
    <row r="2643" ht="61.5" customHeight="1">
      <c r="AV2643" s="12"/>
    </row>
    <row r="2644" ht="61.5" customHeight="1">
      <c r="AV2644" s="12"/>
    </row>
    <row r="2645" ht="61.5" customHeight="1">
      <c r="AV2645" s="12"/>
    </row>
    <row r="2646" ht="61.5" customHeight="1">
      <c r="AV2646" s="12"/>
    </row>
    <row r="2647" ht="61.5" customHeight="1">
      <c r="AV2647" s="12"/>
    </row>
    <row r="2648" ht="61.5" customHeight="1">
      <c r="AV2648" s="12"/>
    </row>
    <row r="2649" ht="61.5" customHeight="1">
      <c r="AV2649" s="12"/>
    </row>
    <row r="2650" ht="61.5" customHeight="1">
      <c r="AV2650" s="12"/>
    </row>
    <row r="2651" ht="61.5" customHeight="1">
      <c r="AV2651" s="12"/>
    </row>
    <row r="2652" ht="61.5" customHeight="1">
      <c r="AV2652" s="12"/>
    </row>
    <row r="2653" ht="61.5" customHeight="1">
      <c r="AV2653" s="12"/>
    </row>
    <row r="2654" ht="61.5" customHeight="1">
      <c r="AV2654" s="12"/>
    </row>
    <row r="2655" ht="61.5" customHeight="1">
      <c r="AV2655" s="12"/>
    </row>
    <row r="2656" ht="61.5" customHeight="1">
      <c r="AV2656" s="12"/>
    </row>
    <row r="2657" ht="61.5" customHeight="1">
      <c r="AV2657" s="12"/>
    </row>
    <row r="2658" ht="61.5" customHeight="1">
      <c r="AV2658" s="12"/>
    </row>
    <row r="2659" ht="61.5" customHeight="1">
      <c r="AV2659" s="12"/>
    </row>
    <row r="2660" ht="61.5" customHeight="1">
      <c r="AV2660" s="12"/>
    </row>
    <row r="2661" ht="61.5" customHeight="1">
      <c r="AV2661" s="12"/>
    </row>
    <row r="2662" ht="61.5" customHeight="1">
      <c r="AV2662" s="12"/>
    </row>
    <row r="2663" ht="61.5" customHeight="1">
      <c r="AV2663" s="12"/>
    </row>
    <row r="2664" ht="61.5" customHeight="1">
      <c r="AV2664" s="12"/>
    </row>
    <row r="2665" ht="61.5" customHeight="1">
      <c r="AV2665" s="12"/>
    </row>
    <row r="2666" ht="61.5" customHeight="1">
      <c r="AV2666" s="12"/>
    </row>
    <row r="2667" ht="61.5" customHeight="1">
      <c r="AV2667" s="12"/>
    </row>
    <row r="2668" ht="61.5" customHeight="1">
      <c r="AV2668" s="12"/>
    </row>
    <row r="2669" ht="61.5" customHeight="1">
      <c r="AV2669" s="12"/>
    </row>
    <row r="2670" ht="61.5" customHeight="1">
      <c r="AV2670" s="12"/>
    </row>
    <row r="2671" ht="61.5" customHeight="1">
      <c r="AV2671" s="12"/>
    </row>
    <row r="2672" ht="61.5" customHeight="1">
      <c r="AV2672" s="12"/>
    </row>
    <row r="2673" ht="61.5" customHeight="1">
      <c r="AV2673" s="12"/>
    </row>
    <row r="2674" ht="61.5" customHeight="1">
      <c r="AV2674" s="12"/>
    </row>
    <row r="2675" ht="61.5" customHeight="1">
      <c r="AV2675" s="12"/>
    </row>
    <row r="2676" ht="61.5" customHeight="1">
      <c r="AV2676" s="12"/>
    </row>
    <row r="2677" ht="61.5" customHeight="1">
      <c r="AV2677" s="12"/>
    </row>
    <row r="2678" ht="61.5" customHeight="1">
      <c r="AV2678" s="12"/>
    </row>
    <row r="2679" ht="61.5" customHeight="1">
      <c r="AV2679" s="12"/>
    </row>
    <row r="2680" ht="61.5" customHeight="1">
      <c r="AV2680" s="12"/>
    </row>
    <row r="2681" ht="61.5" customHeight="1">
      <c r="AV2681" s="12"/>
    </row>
    <row r="2682" ht="61.5" customHeight="1">
      <c r="AV2682" s="12"/>
    </row>
    <row r="2683" ht="61.5" customHeight="1">
      <c r="AV2683" s="12"/>
    </row>
    <row r="2684" ht="61.5" customHeight="1">
      <c r="AV2684" s="12"/>
    </row>
    <row r="2685" ht="61.5" customHeight="1">
      <c r="AV2685" s="12"/>
    </row>
    <row r="2686" ht="61.5" customHeight="1">
      <c r="AV2686" s="12"/>
    </row>
    <row r="2687" ht="61.5" customHeight="1">
      <c r="AV2687" s="12"/>
    </row>
    <row r="2688" ht="61.5" customHeight="1">
      <c r="AV2688" s="12"/>
    </row>
    <row r="2689" ht="61.5" customHeight="1">
      <c r="AV2689" s="12"/>
    </row>
    <row r="2690" ht="61.5" customHeight="1">
      <c r="AV2690" s="12"/>
    </row>
    <row r="2691" ht="61.5" customHeight="1">
      <c r="AV2691" s="12"/>
    </row>
    <row r="2692" ht="61.5" customHeight="1">
      <c r="AV2692" s="12"/>
    </row>
    <row r="2693" ht="61.5" customHeight="1">
      <c r="AV2693" s="12"/>
    </row>
    <row r="2694" ht="61.5" customHeight="1">
      <c r="AV2694" s="12"/>
    </row>
    <row r="2695" ht="61.5" customHeight="1">
      <c r="AV2695" s="12"/>
    </row>
    <row r="2696" ht="61.5" customHeight="1">
      <c r="AV2696" s="12"/>
    </row>
    <row r="2697" ht="61.5" customHeight="1">
      <c r="AV2697" s="12"/>
    </row>
    <row r="2698" ht="61.5" customHeight="1">
      <c r="AV2698" s="12"/>
    </row>
    <row r="2699" ht="61.5" customHeight="1">
      <c r="AV2699" s="12"/>
    </row>
    <row r="2700" ht="61.5" customHeight="1">
      <c r="AV2700" s="12"/>
    </row>
    <row r="2701" ht="61.5" customHeight="1">
      <c r="AV2701" s="12"/>
    </row>
    <row r="2702" ht="61.5" customHeight="1">
      <c r="AV2702" s="12"/>
    </row>
    <row r="2703" ht="61.5" customHeight="1">
      <c r="AV2703" s="12"/>
    </row>
    <row r="2704" ht="61.5" customHeight="1">
      <c r="AV2704" s="12"/>
    </row>
    <row r="2705" ht="61.5" customHeight="1">
      <c r="AV2705" s="12"/>
    </row>
    <row r="2706" ht="61.5" customHeight="1">
      <c r="AV2706" s="12"/>
    </row>
    <row r="2707" ht="61.5" customHeight="1">
      <c r="AV2707" s="12"/>
    </row>
    <row r="2708" ht="61.5" customHeight="1">
      <c r="AV2708" s="12"/>
    </row>
    <row r="2709" ht="61.5" customHeight="1">
      <c r="AV2709" s="12"/>
    </row>
    <row r="2710" ht="61.5" customHeight="1">
      <c r="AV2710" s="12"/>
    </row>
    <row r="2711" ht="61.5" customHeight="1">
      <c r="AV2711" s="12"/>
    </row>
    <row r="2712" ht="61.5" customHeight="1">
      <c r="AV2712" s="12"/>
    </row>
    <row r="2713" ht="61.5" customHeight="1">
      <c r="AV2713" s="12"/>
    </row>
    <row r="2714" ht="61.5" customHeight="1">
      <c r="AV2714" s="12"/>
    </row>
    <row r="2715" ht="61.5" customHeight="1">
      <c r="AV2715" s="12"/>
    </row>
    <row r="2716" ht="61.5" customHeight="1">
      <c r="AV2716" s="12"/>
    </row>
    <row r="2717" ht="61.5" customHeight="1">
      <c r="AV2717" s="12"/>
    </row>
    <row r="2718" ht="61.5" customHeight="1">
      <c r="AV2718" s="12"/>
    </row>
    <row r="2719" ht="61.5" customHeight="1">
      <c r="AV2719" s="12"/>
    </row>
    <row r="2720" ht="61.5" customHeight="1">
      <c r="AV2720" s="12"/>
    </row>
    <row r="2721" ht="61.5" customHeight="1">
      <c r="AV2721" s="12"/>
    </row>
    <row r="2722" ht="61.5" customHeight="1">
      <c r="AV2722" s="12"/>
    </row>
    <row r="2723" ht="61.5" customHeight="1">
      <c r="AV2723" s="12"/>
    </row>
    <row r="2724" ht="61.5" customHeight="1">
      <c r="AV2724" s="12"/>
    </row>
    <row r="2725" ht="61.5" customHeight="1">
      <c r="AV2725" s="12"/>
    </row>
    <row r="2726" ht="61.5" customHeight="1">
      <c r="AV2726" s="12"/>
    </row>
    <row r="2727" ht="61.5" customHeight="1">
      <c r="AV2727" s="12"/>
    </row>
    <row r="2728" ht="61.5" customHeight="1">
      <c r="AV2728" s="12"/>
    </row>
    <row r="2729" ht="61.5" customHeight="1">
      <c r="AV2729" s="12"/>
    </row>
    <row r="2730" ht="61.5" customHeight="1">
      <c r="AV2730" s="12"/>
    </row>
    <row r="2731" ht="61.5" customHeight="1">
      <c r="AV2731" s="12"/>
    </row>
    <row r="2732" ht="61.5" customHeight="1">
      <c r="AV2732" s="12"/>
    </row>
    <row r="2733" ht="61.5" customHeight="1">
      <c r="AV2733" s="12"/>
    </row>
    <row r="2734" ht="61.5" customHeight="1">
      <c r="AV2734" s="12"/>
    </row>
    <row r="2735" ht="61.5" customHeight="1">
      <c r="AV2735" s="12"/>
    </row>
    <row r="2736" ht="61.5" customHeight="1">
      <c r="AV2736" s="12"/>
    </row>
    <row r="2737" ht="61.5" customHeight="1">
      <c r="AV2737" s="12"/>
    </row>
    <row r="2738" ht="61.5" customHeight="1">
      <c r="AV2738" s="12"/>
    </row>
    <row r="2739" ht="61.5" customHeight="1">
      <c r="AV2739" s="12"/>
    </row>
    <row r="2740" ht="61.5" customHeight="1">
      <c r="AV2740" s="12"/>
    </row>
    <row r="2741" ht="61.5" customHeight="1">
      <c r="AV2741" s="12"/>
    </row>
    <row r="2742" ht="61.5" customHeight="1">
      <c r="AV2742" s="12"/>
    </row>
    <row r="2743" ht="61.5" customHeight="1">
      <c r="AV2743" s="12"/>
    </row>
    <row r="2744" ht="61.5" customHeight="1">
      <c r="AV2744" s="12"/>
    </row>
    <row r="2745" ht="61.5" customHeight="1">
      <c r="AV2745" s="12"/>
    </row>
    <row r="2746" ht="61.5" customHeight="1">
      <c r="AV2746" s="12"/>
    </row>
    <row r="2747" ht="61.5" customHeight="1">
      <c r="AV2747" s="12"/>
    </row>
    <row r="2748" ht="61.5" customHeight="1">
      <c r="AV2748" s="12"/>
    </row>
    <row r="2749" ht="61.5" customHeight="1">
      <c r="AV2749" s="12"/>
    </row>
    <row r="2750" ht="61.5" customHeight="1">
      <c r="AV2750" s="12"/>
    </row>
    <row r="2751" ht="61.5" customHeight="1">
      <c r="AV2751" s="12"/>
    </row>
    <row r="2752" ht="61.5" customHeight="1">
      <c r="AV2752" s="12"/>
    </row>
    <row r="2753" ht="61.5" customHeight="1">
      <c r="AV2753" s="12"/>
    </row>
    <row r="2754" ht="61.5" customHeight="1">
      <c r="AV2754" s="12"/>
    </row>
    <row r="2755" ht="61.5" customHeight="1">
      <c r="AV2755" s="12"/>
    </row>
    <row r="2756" ht="61.5" customHeight="1">
      <c r="AV2756" s="12"/>
    </row>
    <row r="2757" ht="61.5" customHeight="1">
      <c r="AV2757" s="12"/>
    </row>
    <row r="2758" ht="61.5" customHeight="1">
      <c r="AV2758" s="12"/>
    </row>
    <row r="2759" ht="61.5" customHeight="1">
      <c r="AV2759" s="12"/>
    </row>
    <row r="2760" ht="61.5" customHeight="1">
      <c r="AV2760" s="12"/>
    </row>
    <row r="2761" ht="61.5" customHeight="1">
      <c r="AV2761" s="12"/>
    </row>
    <row r="2762" ht="61.5" customHeight="1">
      <c r="AV2762" s="12"/>
    </row>
    <row r="2763" ht="61.5" customHeight="1">
      <c r="AV2763" s="12"/>
    </row>
    <row r="2764" ht="61.5" customHeight="1">
      <c r="AV2764" s="12"/>
    </row>
    <row r="2765" ht="61.5" customHeight="1">
      <c r="AV2765" s="12"/>
    </row>
    <row r="2766" ht="61.5" customHeight="1">
      <c r="AV2766" s="12"/>
    </row>
    <row r="2767" ht="61.5" customHeight="1">
      <c r="AV2767" s="12"/>
    </row>
    <row r="2768" ht="61.5" customHeight="1">
      <c r="AV2768" s="12"/>
    </row>
    <row r="2769" ht="61.5" customHeight="1">
      <c r="AV2769" s="12"/>
    </row>
    <row r="2770" ht="61.5" customHeight="1">
      <c r="AV2770" s="12"/>
    </row>
    <row r="2771" ht="61.5" customHeight="1">
      <c r="AV2771" s="12"/>
    </row>
    <row r="2772" ht="61.5" customHeight="1">
      <c r="AV2772" s="12"/>
    </row>
    <row r="2773" ht="61.5" customHeight="1">
      <c r="AV2773" s="12"/>
    </row>
    <row r="2774" ht="61.5" customHeight="1">
      <c r="AV2774" s="12"/>
    </row>
    <row r="2775" ht="61.5" customHeight="1">
      <c r="AV2775" s="12"/>
    </row>
    <row r="2776" ht="61.5" customHeight="1">
      <c r="AV2776" s="12"/>
    </row>
    <row r="2777" ht="61.5" customHeight="1">
      <c r="AV2777" s="12"/>
    </row>
    <row r="2778" ht="61.5" customHeight="1">
      <c r="AV2778" s="12"/>
    </row>
    <row r="2779" ht="61.5" customHeight="1">
      <c r="AV2779" s="12"/>
    </row>
    <row r="2780" ht="61.5" customHeight="1">
      <c r="AV2780" s="12"/>
    </row>
    <row r="2781" ht="61.5" customHeight="1">
      <c r="AV2781" s="12"/>
    </row>
    <row r="2782" ht="61.5" customHeight="1">
      <c r="AV2782" s="12"/>
    </row>
    <row r="2783" ht="61.5" customHeight="1">
      <c r="AV2783" s="12"/>
    </row>
    <row r="2784" ht="61.5" customHeight="1">
      <c r="AV2784" s="12"/>
    </row>
    <row r="2785" ht="61.5" customHeight="1">
      <c r="AV2785" s="12"/>
    </row>
    <row r="2786" ht="61.5" customHeight="1">
      <c r="AV2786" s="12"/>
    </row>
    <row r="2787" ht="61.5" customHeight="1">
      <c r="AV2787" s="12"/>
    </row>
    <row r="2788" ht="61.5" customHeight="1">
      <c r="AV2788" s="12"/>
    </row>
    <row r="2789" ht="61.5" customHeight="1">
      <c r="AV2789" s="12"/>
    </row>
    <row r="2790" ht="61.5" customHeight="1">
      <c r="AV2790" s="12"/>
    </row>
    <row r="2791" ht="61.5" customHeight="1">
      <c r="AV2791" s="12"/>
    </row>
    <row r="2792" ht="61.5" customHeight="1">
      <c r="AV2792" s="12"/>
    </row>
    <row r="2793" ht="61.5" customHeight="1">
      <c r="AV2793" s="12"/>
    </row>
    <row r="2794" ht="61.5" customHeight="1">
      <c r="AV2794" s="12"/>
    </row>
    <row r="2795" ht="61.5" customHeight="1">
      <c r="AV2795" s="12"/>
    </row>
    <row r="2796" ht="61.5" customHeight="1">
      <c r="AV2796" s="12"/>
    </row>
    <row r="2797" ht="61.5" customHeight="1">
      <c r="AV2797" s="12"/>
    </row>
    <row r="2798" ht="61.5" customHeight="1">
      <c r="AV2798" s="12"/>
    </row>
    <row r="2799" ht="61.5" customHeight="1">
      <c r="AV2799" s="12"/>
    </row>
    <row r="2800" ht="61.5" customHeight="1">
      <c r="AV2800" s="12"/>
    </row>
    <row r="2801" ht="61.5" customHeight="1">
      <c r="AV2801" s="12"/>
    </row>
    <row r="2802" ht="61.5" customHeight="1">
      <c r="AV2802" s="12"/>
    </row>
    <row r="2803" ht="61.5" customHeight="1">
      <c r="AV2803" s="12"/>
    </row>
    <row r="2804" ht="61.5" customHeight="1">
      <c r="AV2804" s="12"/>
    </row>
    <row r="2805" ht="61.5" customHeight="1">
      <c r="AV2805" s="12"/>
    </row>
    <row r="2806" ht="61.5" customHeight="1">
      <c r="AV2806" s="12"/>
    </row>
    <row r="2807" ht="61.5" customHeight="1">
      <c r="AV2807" s="12"/>
    </row>
    <row r="2808" ht="61.5" customHeight="1">
      <c r="AV2808" s="12"/>
    </row>
    <row r="2809" ht="61.5" customHeight="1">
      <c r="AV2809" s="12"/>
    </row>
    <row r="2810" ht="61.5" customHeight="1">
      <c r="AV2810" s="12"/>
    </row>
    <row r="2811" ht="61.5" customHeight="1">
      <c r="AV2811" s="12"/>
    </row>
    <row r="2812" ht="61.5" customHeight="1">
      <c r="AV2812" s="12"/>
    </row>
    <row r="2813" ht="61.5" customHeight="1">
      <c r="AV2813" s="12"/>
    </row>
    <row r="2814" ht="61.5" customHeight="1">
      <c r="AV2814" s="12"/>
    </row>
    <row r="2815" ht="61.5" customHeight="1">
      <c r="AV2815" s="12"/>
    </row>
    <row r="2816" ht="61.5" customHeight="1">
      <c r="AV2816" s="12"/>
    </row>
    <row r="2817" ht="61.5" customHeight="1">
      <c r="AV2817" s="12"/>
    </row>
    <row r="2818" ht="61.5" customHeight="1">
      <c r="AV2818" s="12"/>
    </row>
    <row r="2819" ht="61.5" customHeight="1">
      <c r="AV2819" s="12"/>
    </row>
    <row r="2820" ht="61.5" customHeight="1">
      <c r="AV2820" s="12"/>
    </row>
    <row r="2821" ht="61.5" customHeight="1">
      <c r="AV2821" s="12"/>
    </row>
    <row r="2822" ht="61.5" customHeight="1">
      <c r="AV2822" s="12"/>
    </row>
    <row r="2823" ht="61.5" customHeight="1">
      <c r="AV2823" s="12"/>
    </row>
    <row r="2824" ht="61.5" customHeight="1">
      <c r="AV2824" s="12"/>
    </row>
    <row r="2825" ht="61.5" customHeight="1">
      <c r="AV2825" s="12"/>
    </row>
    <row r="2826" ht="61.5" customHeight="1">
      <c r="AV2826" s="12"/>
    </row>
    <row r="2827" ht="61.5" customHeight="1">
      <c r="AV2827" s="12"/>
    </row>
    <row r="2828" ht="61.5" customHeight="1">
      <c r="AV2828" s="12"/>
    </row>
    <row r="2829" ht="61.5" customHeight="1">
      <c r="AV2829" s="12"/>
    </row>
    <row r="2830" ht="61.5" customHeight="1">
      <c r="AV2830" s="12"/>
    </row>
    <row r="2831" ht="61.5" customHeight="1">
      <c r="AV2831" s="12"/>
    </row>
    <row r="2832" ht="61.5" customHeight="1">
      <c r="AV2832" s="12"/>
    </row>
    <row r="2833" ht="61.5" customHeight="1">
      <c r="AV2833" s="12"/>
    </row>
    <row r="2834" ht="61.5" customHeight="1">
      <c r="AV2834" s="12"/>
    </row>
    <row r="2835" ht="61.5" customHeight="1">
      <c r="AV2835" s="12"/>
    </row>
    <row r="2836" ht="61.5" customHeight="1">
      <c r="AV2836" s="12"/>
    </row>
    <row r="2837" ht="61.5" customHeight="1">
      <c r="AV2837" s="12"/>
    </row>
    <row r="2838" ht="61.5" customHeight="1">
      <c r="AV2838" s="12"/>
    </row>
    <row r="2839" ht="61.5" customHeight="1">
      <c r="AV2839" s="12"/>
    </row>
    <row r="2840" ht="61.5" customHeight="1">
      <c r="AV2840" s="12"/>
    </row>
    <row r="2841" ht="61.5" customHeight="1">
      <c r="AV2841" s="12"/>
    </row>
    <row r="2842" ht="61.5" customHeight="1">
      <c r="AV2842" s="12"/>
    </row>
    <row r="2843" ht="61.5" customHeight="1">
      <c r="AV2843" s="12"/>
    </row>
    <row r="2844" ht="61.5" customHeight="1">
      <c r="AV2844" s="12"/>
    </row>
    <row r="2845" ht="61.5" customHeight="1">
      <c r="AV2845" s="12"/>
    </row>
    <row r="2846" ht="61.5" customHeight="1">
      <c r="AV2846" s="12"/>
    </row>
    <row r="2847" ht="61.5" customHeight="1">
      <c r="AV2847" s="12"/>
    </row>
    <row r="2848" ht="61.5" customHeight="1">
      <c r="AV2848" s="12"/>
    </row>
    <row r="2849" ht="61.5" customHeight="1">
      <c r="AV2849" s="12"/>
    </row>
    <row r="2850" ht="61.5" customHeight="1">
      <c r="AV2850" s="12"/>
    </row>
    <row r="2851" ht="61.5" customHeight="1">
      <c r="AV2851" s="12"/>
    </row>
    <row r="2852" ht="61.5" customHeight="1">
      <c r="AV2852" s="12"/>
    </row>
    <row r="2853" ht="61.5" customHeight="1">
      <c r="AV2853" s="12"/>
    </row>
    <row r="2854" ht="61.5" customHeight="1">
      <c r="AV2854" s="12"/>
    </row>
    <row r="2855" ht="61.5" customHeight="1">
      <c r="AV2855" s="12"/>
    </row>
    <row r="2856" ht="61.5" customHeight="1">
      <c r="AV2856" s="12"/>
    </row>
    <row r="2857" ht="61.5" customHeight="1">
      <c r="AV2857" s="12"/>
    </row>
    <row r="2858" ht="61.5" customHeight="1">
      <c r="AV2858" s="12"/>
    </row>
    <row r="2859" ht="61.5" customHeight="1">
      <c r="AV2859" s="12"/>
    </row>
    <row r="2860" ht="61.5" customHeight="1">
      <c r="AV2860" s="12"/>
    </row>
    <row r="2861" ht="61.5" customHeight="1">
      <c r="AV2861" s="12"/>
    </row>
    <row r="2862" ht="61.5" customHeight="1">
      <c r="AV2862" s="12"/>
    </row>
    <row r="2863" ht="61.5" customHeight="1">
      <c r="AV2863" s="12"/>
    </row>
    <row r="2864" ht="61.5" customHeight="1">
      <c r="AV2864" s="12"/>
    </row>
    <row r="2865" ht="61.5" customHeight="1">
      <c r="AV2865" s="12"/>
    </row>
    <row r="2866" ht="61.5" customHeight="1">
      <c r="AV2866" s="12"/>
    </row>
    <row r="2867" ht="61.5" customHeight="1">
      <c r="AV2867" s="12"/>
    </row>
    <row r="2868" ht="61.5" customHeight="1">
      <c r="AV2868" s="12"/>
    </row>
    <row r="2869" ht="61.5" customHeight="1">
      <c r="AV2869" s="12"/>
    </row>
    <row r="2870" ht="61.5" customHeight="1">
      <c r="AV2870" s="12"/>
    </row>
    <row r="2871" ht="61.5" customHeight="1">
      <c r="AV2871" s="12"/>
    </row>
    <row r="2872" ht="61.5" customHeight="1">
      <c r="AV2872" s="12"/>
    </row>
    <row r="2873" ht="61.5" customHeight="1">
      <c r="AV2873" s="12"/>
    </row>
    <row r="2874" ht="61.5" customHeight="1">
      <c r="AV2874" s="12"/>
    </row>
    <row r="2875" ht="61.5" customHeight="1">
      <c r="AV2875" s="12"/>
    </row>
    <row r="2876" ht="61.5" customHeight="1">
      <c r="AV2876" s="12"/>
    </row>
    <row r="2877" ht="61.5" customHeight="1">
      <c r="AV2877" s="12"/>
    </row>
    <row r="2878" ht="61.5" customHeight="1">
      <c r="AV2878" s="12"/>
    </row>
    <row r="2879" ht="61.5" customHeight="1">
      <c r="AV2879" s="12"/>
    </row>
    <row r="2880" ht="61.5" customHeight="1">
      <c r="AV2880" s="12"/>
    </row>
    <row r="2881" ht="61.5" customHeight="1">
      <c r="AV2881" s="12"/>
    </row>
    <row r="2882" ht="61.5" customHeight="1">
      <c r="AV2882" s="12"/>
    </row>
    <row r="2883" ht="61.5" customHeight="1">
      <c r="AV2883" s="12"/>
    </row>
    <row r="2884" ht="61.5" customHeight="1">
      <c r="AV2884" s="12"/>
    </row>
    <row r="2885" ht="61.5" customHeight="1">
      <c r="AV2885" s="12"/>
    </row>
    <row r="2886" ht="61.5" customHeight="1">
      <c r="AV2886" s="12"/>
    </row>
    <row r="2887" ht="61.5" customHeight="1">
      <c r="AV2887" s="12"/>
    </row>
    <row r="2888" ht="61.5" customHeight="1">
      <c r="AV2888" s="12"/>
    </row>
    <row r="2889" ht="61.5" customHeight="1">
      <c r="AV2889" s="12"/>
    </row>
    <row r="2890" ht="61.5" customHeight="1">
      <c r="AV2890" s="12"/>
    </row>
    <row r="2891" ht="61.5" customHeight="1">
      <c r="AV2891" s="12"/>
    </row>
    <row r="2892" ht="61.5" customHeight="1">
      <c r="AV2892" s="12"/>
    </row>
    <row r="2893" ht="61.5" customHeight="1">
      <c r="AV2893" s="12"/>
    </row>
    <row r="2894" ht="61.5" customHeight="1">
      <c r="AV2894" s="12"/>
    </row>
    <row r="2895" ht="61.5" customHeight="1">
      <c r="AV2895" s="12"/>
    </row>
    <row r="2896" ht="61.5" customHeight="1">
      <c r="AV2896" s="12"/>
    </row>
    <row r="2897" ht="61.5" customHeight="1">
      <c r="AV2897" s="12"/>
    </row>
    <row r="2898" ht="61.5" customHeight="1">
      <c r="AV2898" s="12"/>
    </row>
    <row r="2899" ht="61.5" customHeight="1">
      <c r="AV2899" s="12"/>
    </row>
    <row r="2900" ht="61.5" customHeight="1">
      <c r="AV2900" s="12"/>
    </row>
    <row r="2901" ht="61.5" customHeight="1">
      <c r="AV2901" s="12"/>
    </row>
    <row r="2902" ht="61.5" customHeight="1">
      <c r="AV2902" s="12"/>
    </row>
    <row r="2903" ht="61.5" customHeight="1">
      <c r="AV2903" s="12"/>
    </row>
    <row r="2904" ht="61.5" customHeight="1">
      <c r="AV2904" s="12"/>
    </row>
    <row r="2905" ht="61.5" customHeight="1">
      <c r="AV2905" s="12"/>
    </row>
    <row r="2906" ht="61.5" customHeight="1">
      <c r="AV2906" s="12"/>
    </row>
    <row r="2907" ht="61.5" customHeight="1">
      <c r="AV2907" s="12"/>
    </row>
    <row r="2908" ht="61.5" customHeight="1">
      <c r="AV2908" s="12"/>
    </row>
    <row r="2909" ht="61.5" customHeight="1">
      <c r="AV2909" s="12"/>
    </row>
    <row r="2910" ht="61.5" customHeight="1">
      <c r="AV2910" s="12"/>
    </row>
    <row r="2911" ht="61.5" customHeight="1">
      <c r="AV2911" s="12"/>
    </row>
    <row r="2912" ht="61.5" customHeight="1">
      <c r="AV2912" s="12"/>
    </row>
    <row r="2913" ht="61.5" customHeight="1">
      <c r="AV2913" s="12"/>
    </row>
    <row r="2914" ht="61.5" customHeight="1">
      <c r="AV2914" s="12"/>
    </row>
    <row r="2915" ht="61.5" customHeight="1">
      <c r="AV2915" s="12"/>
    </row>
    <row r="2916" ht="61.5" customHeight="1">
      <c r="AV2916" s="12"/>
    </row>
    <row r="2917" ht="61.5" customHeight="1">
      <c r="AV2917" s="12"/>
    </row>
    <row r="2918" ht="61.5" customHeight="1">
      <c r="AV2918" s="12"/>
    </row>
    <row r="2919" ht="61.5" customHeight="1">
      <c r="AV2919" s="12"/>
    </row>
    <row r="2920" ht="61.5" customHeight="1">
      <c r="AV2920" s="12"/>
    </row>
    <row r="2921" ht="61.5" customHeight="1">
      <c r="AV2921" s="12"/>
    </row>
    <row r="2922" ht="61.5" customHeight="1">
      <c r="AV2922" s="12"/>
    </row>
    <row r="2923" ht="61.5" customHeight="1">
      <c r="AV2923" s="12"/>
    </row>
    <row r="2924" ht="61.5" customHeight="1">
      <c r="AV2924" s="12"/>
    </row>
    <row r="2925" ht="61.5" customHeight="1">
      <c r="AV2925" s="12"/>
    </row>
    <row r="2926" ht="61.5" customHeight="1">
      <c r="AV2926" s="12"/>
    </row>
    <row r="2927" ht="61.5" customHeight="1">
      <c r="AV2927" s="12"/>
    </row>
    <row r="2928" ht="61.5" customHeight="1">
      <c r="AV2928" s="12"/>
    </row>
    <row r="2929" ht="61.5" customHeight="1">
      <c r="AV2929" s="12"/>
    </row>
    <row r="2930" ht="61.5" customHeight="1">
      <c r="AV2930" s="12"/>
    </row>
    <row r="2931" ht="61.5" customHeight="1">
      <c r="AV2931" s="12"/>
    </row>
    <row r="2932" ht="61.5" customHeight="1">
      <c r="AV2932" s="12"/>
    </row>
    <row r="2933" ht="61.5" customHeight="1">
      <c r="AV2933" s="12"/>
    </row>
    <row r="2934" ht="61.5" customHeight="1">
      <c r="AV2934" s="12"/>
    </row>
    <row r="2935" ht="61.5" customHeight="1">
      <c r="AV2935" s="12"/>
    </row>
    <row r="2936" ht="61.5" customHeight="1">
      <c r="AV2936" s="12"/>
    </row>
    <row r="2937" ht="61.5" customHeight="1">
      <c r="AV2937" s="12"/>
    </row>
    <row r="2938" ht="61.5" customHeight="1">
      <c r="AV2938" s="12"/>
    </row>
    <row r="2939" ht="61.5" customHeight="1">
      <c r="AV2939" s="12"/>
    </row>
    <row r="2940" ht="61.5" customHeight="1">
      <c r="AV2940" s="12"/>
    </row>
    <row r="2941" ht="61.5" customHeight="1">
      <c r="AV2941" s="12"/>
    </row>
    <row r="2942" ht="61.5" customHeight="1">
      <c r="AV2942" s="12"/>
    </row>
    <row r="2943" ht="61.5" customHeight="1">
      <c r="AV2943" s="12"/>
    </row>
    <row r="2944" ht="61.5" customHeight="1">
      <c r="AV2944" s="12"/>
    </row>
    <row r="2945" ht="61.5" customHeight="1">
      <c r="AV2945" s="12"/>
    </row>
    <row r="2946" ht="61.5" customHeight="1">
      <c r="AV2946" s="12"/>
    </row>
    <row r="2947" ht="61.5" customHeight="1">
      <c r="AV2947" s="12"/>
    </row>
    <row r="2948" ht="61.5" customHeight="1">
      <c r="AV2948" s="12"/>
    </row>
    <row r="2949" ht="61.5" customHeight="1">
      <c r="AV2949" s="12"/>
    </row>
    <row r="2950" ht="61.5" customHeight="1">
      <c r="AV2950" s="12"/>
    </row>
    <row r="2951" ht="61.5" customHeight="1">
      <c r="AV2951" s="12"/>
    </row>
    <row r="2952" ht="61.5" customHeight="1">
      <c r="AV2952" s="12"/>
    </row>
    <row r="2953" ht="61.5" customHeight="1">
      <c r="AV2953" s="12"/>
    </row>
    <row r="2954" ht="61.5" customHeight="1">
      <c r="AV2954" s="12"/>
    </row>
    <row r="2955" ht="61.5" customHeight="1">
      <c r="AV2955" s="12"/>
    </row>
    <row r="2956" ht="61.5" customHeight="1">
      <c r="AV2956" s="12"/>
    </row>
    <row r="2957" ht="61.5" customHeight="1">
      <c r="AV2957" s="12"/>
    </row>
    <row r="2958" ht="61.5" customHeight="1">
      <c r="AV2958" s="12"/>
    </row>
    <row r="2959" ht="61.5" customHeight="1">
      <c r="AV2959" s="12"/>
    </row>
    <row r="2960" ht="61.5" customHeight="1">
      <c r="AV2960" s="12"/>
    </row>
    <row r="2961" ht="61.5" customHeight="1">
      <c r="AV2961" s="12"/>
    </row>
    <row r="2962" ht="61.5" customHeight="1">
      <c r="AV2962" s="12"/>
    </row>
    <row r="2963" ht="61.5" customHeight="1">
      <c r="AV2963" s="12"/>
    </row>
    <row r="2964" ht="61.5" customHeight="1">
      <c r="AV2964" s="12"/>
    </row>
    <row r="2965" ht="61.5" customHeight="1">
      <c r="AV2965" s="12"/>
    </row>
    <row r="2966" ht="61.5" customHeight="1">
      <c r="AV2966" s="12"/>
    </row>
    <row r="2967" ht="61.5" customHeight="1">
      <c r="AV2967" s="12"/>
    </row>
    <row r="2968" ht="61.5" customHeight="1">
      <c r="AV2968" s="12"/>
    </row>
    <row r="2969" ht="61.5" customHeight="1">
      <c r="AV2969" s="12"/>
    </row>
    <row r="2970" ht="61.5" customHeight="1">
      <c r="AV2970" s="12"/>
    </row>
    <row r="2971" ht="61.5" customHeight="1">
      <c r="AV2971" s="12"/>
    </row>
    <row r="2972" ht="61.5" customHeight="1">
      <c r="AV2972" s="12"/>
    </row>
    <row r="2973" ht="61.5" customHeight="1">
      <c r="AV2973" s="12"/>
    </row>
    <row r="2974" ht="61.5" customHeight="1">
      <c r="AV2974" s="12"/>
    </row>
    <row r="2975" ht="61.5" customHeight="1">
      <c r="AV2975" s="12"/>
    </row>
    <row r="2976" ht="61.5" customHeight="1">
      <c r="AV2976" s="12"/>
    </row>
    <row r="2977" ht="61.5" customHeight="1">
      <c r="AV2977" s="12"/>
    </row>
    <row r="2978" ht="61.5" customHeight="1">
      <c r="AV2978" s="12"/>
    </row>
    <row r="2979" ht="61.5" customHeight="1">
      <c r="AV2979" s="12"/>
    </row>
    <row r="2980" ht="61.5" customHeight="1">
      <c r="AV2980" s="12"/>
    </row>
    <row r="2981" ht="61.5" customHeight="1">
      <c r="AV2981" s="12"/>
    </row>
    <row r="2982" ht="61.5" customHeight="1">
      <c r="AV2982" s="12"/>
    </row>
    <row r="2983" ht="61.5" customHeight="1">
      <c r="AV2983" s="12"/>
    </row>
    <row r="2984" ht="61.5" customHeight="1">
      <c r="AV2984" s="12"/>
    </row>
    <row r="2985" ht="61.5" customHeight="1">
      <c r="AV2985" s="12"/>
    </row>
    <row r="2986" ht="61.5" customHeight="1">
      <c r="AV2986" s="12"/>
    </row>
    <row r="2987" ht="61.5" customHeight="1">
      <c r="AV2987" s="12"/>
    </row>
    <row r="2988" ht="61.5" customHeight="1">
      <c r="AV2988" s="12"/>
    </row>
    <row r="2989" ht="61.5" customHeight="1">
      <c r="AV2989" s="12"/>
    </row>
    <row r="2990" ht="61.5" customHeight="1">
      <c r="AV2990" s="12"/>
    </row>
    <row r="2991" ht="61.5" customHeight="1">
      <c r="AV2991" s="12"/>
    </row>
    <row r="2992" ht="61.5" customHeight="1">
      <c r="AV2992" s="12"/>
    </row>
    <row r="2993" ht="61.5" customHeight="1">
      <c r="AV2993" s="12"/>
    </row>
    <row r="2994" ht="61.5" customHeight="1">
      <c r="AV2994" s="12"/>
    </row>
    <row r="2995" ht="61.5" customHeight="1">
      <c r="AV2995" s="12"/>
    </row>
    <row r="2996" ht="61.5" customHeight="1">
      <c r="AV2996" s="12"/>
    </row>
    <row r="2997" ht="61.5" customHeight="1">
      <c r="AV2997" s="12"/>
    </row>
    <row r="2998" ht="61.5" customHeight="1">
      <c r="AV2998" s="12"/>
    </row>
    <row r="2999" ht="61.5" customHeight="1">
      <c r="AV2999" s="12"/>
    </row>
    <row r="3000" ht="61.5" customHeight="1">
      <c r="AV3000" s="12"/>
    </row>
    <row r="3001" ht="61.5" customHeight="1">
      <c r="AV3001" s="12"/>
    </row>
    <row r="3002" ht="61.5" customHeight="1">
      <c r="AV3002" s="12"/>
    </row>
    <row r="3003" ht="61.5" customHeight="1">
      <c r="AV3003" s="12"/>
    </row>
    <row r="3004" ht="61.5" customHeight="1">
      <c r="AV3004" s="12"/>
    </row>
    <row r="3005" ht="61.5" customHeight="1">
      <c r="AV3005" s="12"/>
    </row>
    <row r="3006" ht="61.5" customHeight="1">
      <c r="AV3006" s="12"/>
    </row>
    <row r="3007" ht="61.5" customHeight="1">
      <c r="AV3007" s="12"/>
    </row>
    <row r="3008" ht="61.5" customHeight="1">
      <c r="AV3008" s="12"/>
    </row>
    <row r="3009" ht="61.5" customHeight="1">
      <c r="AV3009" s="12"/>
    </row>
    <row r="3010" ht="61.5" customHeight="1">
      <c r="AV3010" s="12"/>
    </row>
    <row r="3011" ht="61.5" customHeight="1">
      <c r="AV3011" s="12"/>
    </row>
    <row r="3012" ht="61.5" customHeight="1">
      <c r="AV3012" s="12"/>
    </row>
    <row r="3013" ht="61.5" customHeight="1">
      <c r="AV3013" s="12"/>
    </row>
    <row r="3014" ht="61.5" customHeight="1">
      <c r="AV3014" s="12"/>
    </row>
    <row r="3015" ht="61.5" customHeight="1">
      <c r="AV3015" s="12"/>
    </row>
    <row r="3016" ht="61.5" customHeight="1">
      <c r="AV3016" s="12"/>
    </row>
    <row r="3017" ht="61.5" customHeight="1">
      <c r="AV3017" s="12"/>
    </row>
    <row r="3018" ht="61.5" customHeight="1">
      <c r="AV3018" s="12"/>
    </row>
    <row r="3019" ht="61.5" customHeight="1">
      <c r="AV3019" s="12"/>
    </row>
    <row r="3020" ht="61.5" customHeight="1">
      <c r="AV3020" s="12"/>
    </row>
    <row r="3021" ht="61.5" customHeight="1">
      <c r="AV3021" s="12"/>
    </row>
    <row r="3022" ht="61.5" customHeight="1">
      <c r="AV3022" s="12"/>
    </row>
    <row r="3023" ht="61.5" customHeight="1">
      <c r="AV3023" s="12"/>
    </row>
    <row r="3024" ht="61.5" customHeight="1">
      <c r="AV3024" s="12"/>
    </row>
    <row r="3025" ht="61.5" customHeight="1">
      <c r="AV3025" s="12"/>
    </row>
    <row r="3026" ht="61.5" customHeight="1">
      <c r="AV3026" s="12"/>
    </row>
    <row r="3027" ht="61.5" customHeight="1">
      <c r="AV3027" s="12"/>
    </row>
    <row r="3028" ht="61.5" customHeight="1">
      <c r="AV3028" s="12"/>
    </row>
    <row r="3029" ht="61.5" customHeight="1">
      <c r="AV3029" s="12"/>
    </row>
    <row r="3030" ht="61.5" customHeight="1">
      <c r="AV3030" s="12"/>
    </row>
    <row r="3031" ht="61.5" customHeight="1">
      <c r="AV3031" s="12"/>
    </row>
    <row r="3032" ht="61.5" customHeight="1">
      <c r="AV3032" s="12"/>
    </row>
    <row r="3033" ht="61.5" customHeight="1">
      <c r="AV3033" s="12"/>
    </row>
    <row r="3034" ht="61.5" customHeight="1">
      <c r="AV3034" s="12"/>
    </row>
    <row r="3035" ht="61.5" customHeight="1">
      <c r="AV3035" s="12"/>
    </row>
    <row r="3036" ht="61.5" customHeight="1">
      <c r="AV3036" s="12"/>
    </row>
    <row r="3037" ht="61.5" customHeight="1">
      <c r="AV3037" s="12"/>
    </row>
    <row r="3038" ht="61.5" customHeight="1">
      <c r="AV3038" s="12"/>
    </row>
    <row r="3039" ht="61.5" customHeight="1">
      <c r="AV3039" s="12"/>
    </row>
    <row r="3040" ht="61.5" customHeight="1">
      <c r="AV3040" s="12"/>
    </row>
    <row r="3041" ht="61.5" customHeight="1">
      <c r="AV3041" s="12"/>
    </row>
    <row r="3042" ht="61.5" customHeight="1">
      <c r="AV3042" s="12"/>
    </row>
    <row r="3043" ht="61.5" customHeight="1">
      <c r="AV3043" s="12"/>
    </row>
    <row r="3044" ht="61.5" customHeight="1">
      <c r="AV3044" s="12"/>
    </row>
    <row r="3045" ht="61.5" customHeight="1">
      <c r="AV3045" s="12"/>
    </row>
    <row r="3046" ht="61.5" customHeight="1">
      <c r="AV3046" s="12"/>
    </row>
    <row r="3047" ht="61.5" customHeight="1">
      <c r="AV3047" s="12"/>
    </row>
    <row r="3048" ht="61.5" customHeight="1">
      <c r="AV3048" s="12"/>
    </row>
    <row r="3049" ht="61.5" customHeight="1">
      <c r="AV3049" s="12"/>
    </row>
    <row r="3050" ht="61.5" customHeight="1">
      <c r="AV3050" s="12"/>
    </row>
    <row r="3051" ht="61.5" customHeight="1">
      <c r="AV3051" s="12"/>
    </row>
    <row r="3052" ht="61.5" customHeight="1">
      <c r="AV3052" s="12"/>
    </row>
    <row r="3053" ht="61.5" customHeight="1">
      <c r="AV3053" s="12"/>
    </row>
    <row r="3054" ht="61.5" customHeight="1">
      <c r="AV3054" s="12"/>
    </row>
    <row r="3055" ht="61.5" customHeight="1">
      <c r="AV3055" s="12"/>
    </row>
    <row r="3056" ht="61.5" customHeight="1">
      <c r="AV3056" s="12"/>
    </row>
    <row r="3057" ht="61.5" customHeight="1">
      <c r="AV3057" s="12"/>
    </row>
    <row r="3058" ht="61.5" customHeight="1">
      <c r="AV3058" s="12"/>
    </row>
    <row r="3059" ht="61.5" customHeight="1">
      <c r="AV3059" s="12"/>
    </row>
    <row r="3060" ht="61.5" customHeight="1">
      <c r="AV3060" s="12"/>
    </row>
    <row r="3061" ht="61.5" customHeight="1">
      <c r="AV3061" s="12"/>
    </row>
    <row r="3062" ht="61.5" customHeight="1">
      <c r="AV3062" s="12"/>
    </row>
    <row r="3063" ht="61.5" customHeight="1">
      <c r="AV3063" s="12"/>
    </row>
    <row r="3064" ht="61.5" customHeight="1">
      <c r="AV3064" s="12"/>
    </row>
    <row r="3065" ht="61.5" customHeight="1">
      <c r="AV3065" s="12"/>
    </row>
    <row r="3066" ht="61.5" customHeight="1">
      <c r="AV3066" s="12"/>
    </row>
    <row r="3067" ht="61.5" customHeight="1">
      <c r="AV3067" s="12"/>
    </row>
    <row r="3068" ht="61.5" customHeight="1">
      <c r="AV3068" s="12"/>
    </row>
    <row r="3069" ht="61.5" customHeight="1">
      <c r="AV3069" s="12"/>
    </row>
    <row r="3070" ht="61.5" customHeight="1">
      <c r="AV3070" s="12"/>
    </row>
    <row r="3071" ht="61.5" customHeight="1">
      <c r="AV3071" s="12"/>
    </row>
    <row r="3072" ht="61.5" customHeight="1">
      <c r="AV3072" s="12"/>
    </row>
    <row r="3073" ht="61.5" customHeight="1">
      <c r="AV3073" s="12"/>
    </row>
    <row r="3074" ht="61.5" customHeight="1">
      <c r="AV3074" s="12"/>
    </row>
    <row r="3075" ht="61.5" customHeight="1">
      <c r="AV3075" s="12"/>
    </row>
    <row r="3076" ht="61.5" customHeight="1">
      <c r="AV3076" s="12"/>
    </row>
    <row r="3077" ht="61.5" customHeight="1">
      <c r="AV3077" s="12"/>
    </row>
    <row r="3078" ht="61.5" customHeight="1">
      <c r="AV3078" s="12"/>
    </row>
    <row r="3079" ht="61.5" customHeight="1">
      <c r="AV3079" s="12"/>
    </row>
    <row r="3080" ht="61.5" customHeight="1">
      <c r="AV3080" s="12"/>
    </row>
    <row r="3081" ht="61.5" customHeight="1">
      <c r="AV3081" s="12"/>
    </row>
    <row r="3082" ht="61.5" customHeight="1">
      <c r="AV3082" s="12"/>
    </row>
    <row r="3083" ht="61.5" customHeight="1">
      <c r="AV3083" s="12"/>
    </row>
    <row r="3084" ht="61.5" customHeight="1">
      <c r="AV3084" s="12"/>
    </row>
    <row r="3085" ht="61.5" customHeight="1">
      <c r="AV3085" s="12"/>
    </row>
    <row r="3086" ht="61.5" customHeight="1">
      <c r="AV3086" s="12"/>
    </row>
    <row r="3087" ht="61.5" customHeight="1">
      <c r="AV3087" s="12"/>
    </row>
    <row r="3088" ht="61.5" customHeight="1">
      <c r="AV3088" s="12"/>
    </row>
    <row r="3089" ht="61.5" customHeight="1">
      <c r="AV3089" s="12"/>
    </row>
    <row r="3090" ht="61.5" customHeight="1">
      <c r="AV3090" s="12"/>
    </row>
    <row r="3091" ht="61.5" customHeight="1">
      <c r="AV3091" s="12"/>
    </row>
    <row r="3092" ht="61.5" customHeight="1">
      <c r="AV3092" s="12"/>
    </row>
    <row r="3093" ht="61.5" customHeight="1">
      <c r="AV3093" s="12"/>
    </row>
    <row r="3094" ht="61.5" customHeight="1">
      <c r="AV3094" s="12"/>
    </row>
    <row r="3095" ht="61.5" customHeight="1">
      <c r="AV3095" s="12"/>
    </row>
    <row r="3096" ht="61.5" customHeight="1">
      <c r="AV3096" s="12"/>
    </row>
    <row r="3097" ht="61.5" customHeight="1">
      <c r="AV3097" s="12"/>
    </row>
    <row r="3098" ht="61.5" customHeight="1">
      <c r="AV3098" s="12"/>
    </row>
    <row r="3099" ht="61.5" customHeight="1">
      <c r="AV3099" s="12"/>
    </row>
    <row r="3100" ht="61.5" customHeight="1">
      <c r="AV3100" s="12"/>
    </row>
    <row r="3101" ht="61.5" customHeight="1">
      <c r="AV3101" s="12"/>
    </row>
    <row r="3102" ht="61.5" customHeight="1">
      <c r="AV3102" s="12"/>
    </row>
    <row r="3103" ht="61.5" customHeight="1">
      <c r="AV3103" s="12"/>
    </row>
    <row r="3104" ht="61.5" customHeight="1">
      <c r="AV3104" s="12"/>
    </row>
    <row r="3105" ht="61.5" customHeight="1">
      <c r="AV3105" s="12"/>
    </row>
    <row r="3106" ht="61.5" customHeight="1">
      <c r="AV3106" s="12"/>
    </row>
    <row r="3107" ht="61.5" customHeight="1">
      <c r="AV3107" s="12"/>
    </row>
    <row r="3108" ht="61.5" customHeight="1">
      <c r="AV3108" s="12"/>
    </row>
    <row r="3109" ht="61.5" customHeight="1">
      <c r="AV3109" s="12"/>
    </row>
    <row r="3110" ht="61.5" customHeight="1">
      <c r="AV3110" s="12"/>
    </row>
    <row r="3111" ht="61.5" customHeight="1">
      <c r="AV3111" s="12"/>
    </row>
    <row r="3112" ht="61.5" customHeight="1">
      <c r="AV3112" s="12"/>
    </row>
    <row r="3113" ht="61.5" customHeight="1">
      <c r="AV3113" s="12"/>
    </row>
    <row r="3114" ht="61.5" customHeight="1">
      <c r="AV3114" s="12"/>
    </row>
    <row r="3115" ht="61.5" customHeight="1">
      <c r="AV3115" s="12"/>
    </row>
    <row r="3116" ht="61.5" customHeight="1">
      <c r="AV3116" s="12"/>
    </row>
    <row r="3117" ht="61.5" customHeight="1">
      <c r="AV3117" s="12"/>
    </row>
    <row r="3118" ht="61.5" customHeight="1">
      <c r="AV3118" s="12"/>
    </row>
    <row r="3119" ht="61.5" customHeight="1">
      <c r="AV3119" s="12"/>
    </row>
    <row r="3120" ht="61.5" customHeight="1">
      <c r="AV3120" s="12"/>
    </row>
    <row r="3121" ht="61.5" customHeight="1">
      <c r="AV3121" s="12"/>
    </row>
    <row r="3122" ht="61.5" customHeight="1">
      <c r="AV3122" s="12"/>
    </row>
    <row r="3123" ht="61.5" customHeight="1">
      <c r="AV3123" s="12"/>
    </row>
    <row r="3124" ht="61.5" customHeight="1">
      <c r="AV3124" s="12"/>
    </row>
    <row r="3125" ht="61.5" customHeight="1">
      <c r="AV3125" s="12"/>
    </row>
    <row r="3126" ht="61.5" customHeight="1">
      <c r="AV3126" s="12"/>
    </row>
    <row r="3127" ht="61.5" customHeight="1">
      <c r="AV3127" s="12"/>
    </row>
    <row r="3128" ht="61.5" customHeight="1">
      <c r="AV3128" s="12"/>
    </row>
    <row r="3129" ht="61.5" customHeight="1">
      <c r="AV3129" s="12"/>
    </row>
    <row r="3130" ht="61.5" customHeight="1">
      <c r="AV3130" s="12"/>
    </row>
    <row r="3131" ht="61.5" customHeight="1">
      <c r="AV3131" s="12"/>
    </row>
    <row r="3132" ht="61.5" customHeight="1">
      <c r="AV3132" s="12"/>
    </row>
    <row r="3133" ht="61.5" customHeight="1">
      <c r="AV3133" s="12"/>
    </row>
    <row r="3134" ht="61.5" customHeight="1">
      <c r="AV3134" s="12"/>
    </row>
    <row r="3135" ht="61.5" customHeight="1">
      <c r="AV3135" s="12"/>
    </row>
    <row r="3136" ht="61.5" customHeight="1">
      <c r="AV3136" s="12"/>
    </row>
    <row r="3137" ht="61.5" customHeight="1">
      <c r="AV3137" s="12"/>
    </row>
    <row r="3138" ht="61.5" customHeight="1">
      <c r="AV3138" s="12"/>
    </row>
    <row r="3139" ht="61.5" customHeight="1">
      <c r="AV3139" s="12"/>
    </row>
    <row r="3140" ht="61.5" customHeight="1">
      <c r="AV3140" s="12"/>
    </row>
    <row r="3141" ht="61.5" customHeight="1">
      <c r="AV3141" s="12"/>
    </row>
    <row r="3142" ht="61.5" customHeight="1">
      <c r="AV3142" s="12"/>
    </row>
    <row r="3143" ht="61.5" customHeight="1">
      <c r="AV3143" s="12"/>
    </row>
    <row r="3144" ht="61.5" customHeight="1">
      <c r="AV3144" s="12"/>
    </row>
    <row r="3145" ht="61.5" customHeight="1">
      <c r="AV3145" s="12"/>
    </row>
    <row r="3146" ht="61.5" customHeight="1">
      <c r="AV3146" s="12"/>
    </row>
    <row r="3147" ht="61.5" customHeight="1">
      <c r="AV3147" s="12"/>
    </row>
    <row r="3148" ht="61.5" customHeight="1">
      <c r="AV3148" s="12"/>
    </row>
    <row r="3149" ht="61.5" customHeight="1">
      <c r="AV3149" s="12"/>
    </row>
    <row r="3150" ht="61.5" customHeight="1">
      <c r="AV3150" s="12"/>
    </row>
    <row r="3151" ht="61.5" customHeight="1">
      <c r="AV3151" s="12"/>
    </row>
    <row r="3152" ht="61.5" customHeight="1">
      <c r="AV3152" s="12"/>
    </row>
    <row r="3153" ht="61.5" customHeight="1">
      <c r="AV3153" s="12"/>
    </row>
    <row r="3154" ht="61.5" customHeight="1">
      <c r="AV3154" s="12"/>
    </row>
    <row r="3155" ht="61.5" customHeight="1">
      <c r="AV3155" s="12"/>
    </row>
    <row r="3156" ht="61.5" customHeight="1">
      <c r="AV3156" s="12"/>
    </row>
    <row r="3157" ht="61.5" customHeight="1">
      <c r="AV3157" s="12"/>
    </row>
    <row r="3158" ht="61.5" customHeight="1">
      <c r="AV3158" s="12"/>
    </row>
    <row r="3159" ht="61.5" customHeight="1">
      <c r="AV3159" s="12"/>
    </row>
    <row r="3160" ht="61.5" customHeight="1">
      <c r="AV3160" s="12"/>
    </row>
    <row r="3161" ht="61.5" customHeight="1">
      <c r="AV3161" s="12"/>
    </row>
    <row r="3162" ht="61.5" customHeight="1">
      <c r="AV3162" s="12"/>
    </row>
    <row r="3163" ht="61.5" customHeight="1">
      <c r="AV3163" s="12"/>
    </row>
    <row r="3164" ht="61.5" customHeight="1">
      <c r="AV3164" s="12"/>
    </row>
    <row r="3165" ht="61.5" customHeight="1">
      <c r="AV3165" s="12"/>
    </row>
    <row r="3166" ht="61.5" customHeight="1">
      <c r="AV3166" s="12"/>
    </row>
    <row r="3167" ht="61.5" customHeight="1">
      <c r="AV3167" s="12"/>
    </row>
    <row r="3168" ht="61.5" customHeight="1">
      <c r="AV3168" s="12"/>
    </row>
    <row r="3169" ht="61.5" customHeight="1">
      <c r="AV3169" s="12"/>
    </row>
    <row r="3170" ht="61.5" customHeight="1">
      <c r="AV3170" s="12"/>
    </row>
    <row r="3171" ht="61.5" customHeight="1">
      <c r="AV3171" s="12"/>
    </row>
    <row r="3172" ht="61.5" customHeight="1">
      <c r="AV3172" s="12"/>
    </row>
    <row r="3173" ht="61.5" customHeight="1">
      <c r="AV3173" s="12"/>
    </row>
    <row r="3174" ht="61.5" customHeight="1">
      <c r="AV3174" s="12"/>
    </row>
    <row r="3175" ht="61.5" customHeight="1">
      <c r="AV3175" s="12"/>
    </row>
    <row r="3176" ht="61.5" customHeight="1">
      <c r="AV3176" s="12"/>
    </row>
    <row r="3177" ht="61.5" customHeight="1">
      <c r="AV3177" s="12"/>
    </row>
    <row r="3178" ht="61.5" customHeight="1">
      <c r="AV3178" s="12"/>
    </row>
    <row r="3179" ht="61.5" customHeight="1">
      <c r="AV3179" s="12"/>
    </row>
    <row r="3180" ht="61.5" customHeight="1">
      <c r="AV3180" s="12"/>
    </row>
    <row r="3181" ht="61.5" customHeight="1">
      <c r="AV3181" s="12"/>
    </row>
    <row r="3182" ht="61.5" customHeight="1">
      <c r="AV3182" s="12"/>
    </row>
    <row r="3183" ht="61.5" customHeight="1">
      <c r="AV3183" s="12"/>
    </row>
    <row r="3184" ht="61.5" customHeight="1">
      <c r="AV3184" s="12"/>
    </row>
    <row r="3185" ht="61.5" customHeight="1">
      <c r="AV3185" s="12"/>
    </row>
    <row r="3186" ht="61.5" customHeight="1">
      <c r="AV3186" s="12"/>
    </row>
    <row r="3187" ht="61.5" customHeight="1">
      <c r="AV3187" s="12"/>
    </row>
    <row r="3188" ht="61.5" customHeight="1">
      <c r="AV3188" s="12"/>
    </row>
    <row r="3189" ht="61.5" customHeight="1">
      <c r="AV3189" s="12"/>
    </row>
    <row r="3190" ht="61.5" customHeight="1">
      <c r="AV3190" s="12"/>
    </row>
    <row r="3191" ht="61.5" customHeight="1">
      <c r="AV3191" s="12"/>
    </row>
    <row r="3192" ht="61.5" customHeight="1">
      <c r="AV3192" s="12"/>
    </row>
    <row r="3193" ht="61.5" customHeight="1">
      <c r="AV3193" s="12"/>
    </row>
    <row r="3194" ht="61.5" customHeight="1">
      <c r="AV3194" s="12"/>
    </row>
    <row r="3195" ht="61.5" customHeight="1">
      <c r="AV3195" s="12"/>
    </row>
    <row r="3196" ht="61.5" customHeight="1">
      <c r="AV3196" s="12"/>
    </row>
    <row r="3197" ht="61.5" customHeight="1">
      <c r="AV3197" s="12"/>
    </row>
    <row r="3198" ht="61.5" customHeight="1">
      <c r="AV3198" s="12"/>
    </row>
    <row r="3199" ht="61.5" customHeight="1">
      <c r="AV3199" s="12"/>
    </row>
    <row r="3200" ht="61.5" customHeight="1">
      <c r="AV3200" s="12"/>
    </row>
    <row r="3201" ht="61.5" customHeight="1">
      <c r="AV3201" s="12"/>
    </row>
    <row r="3202" ht="61.5" customHeight="1">
      <c r="AV3202" s="12"/>
    </row>
    <row r="3203" ht="61.5" customHeight="1">
      <c r="AV3203" s="12"/>
    </row>
    <row r="3204" ht="61.5" customHeight="1">
      <c r="AV3204" s="12"/>
    </row>
    <row r="3205" ht="61.5" customHeight="1">
      <c r="AV3205" s="12"/>
    </row>
    <row r="3206" ht="61.5" customHeight="1">
      <c r="AV3206" s="12"/>
    </row>
    <row r="3207" ht="61.5" customHeight="1">
      <c r="AV3207" s="12"/>
    </row>
    <row r="3208" ht="61.5" customHeight="1">
      <c r="AV3208" s="12"/>
    </row>
    <row r="3209" ht="61.5" customHeight="1">
      <c r="AV3209" s="12"/>
    </row>
    <row r="3210" ht="61.5" customHeight="1">
      <c r="AV3210" s="12"/>
    </row>
    <row r="3211" ht="61.5" customHeight="1">
      <c r="AV3211" s="12"/>
    </row>
    <row r="3212" ht="61.5" customHeight="1">
      <c r="AV3212" s="12"/>
    </row>
    <row r="3213" ht="61.5" customHeight="1">
      <c r="AV3213" s="12"/>
    </row>
    <row r="3214" ht="61.5" customHeight="1">
      <c r="AV3214" s="12"/>
    </row>
    <row r="3215" ht="61.5" customHeight="1">
      <c r="AV3215" s="12"/>
    </row>
    <row r="3216" ht="61.5" customHeight="1">
      <c r="AV3216" s="12"/>
    </row>
    <row r="3217" ht="61.5" customHeight="1">
      <c r="AV3217" s="12"/>
    </row>
    <row r="3218" ht="61.5" customHeight="1">
      <c r="AV3218" s="12"/>
    </row>
    <row r="3219" ht="61.5" customHeight="1">
      <c r="AV3219" s="12"/>
    </row>
    <row r="3220" ht="61.5" customHeight="1">
      <c r="AV3220" s="12"/>
    </row>
    <row r="3221" ht="61.5" customHeight="1">
      <c r="AV3221" s="12"/>
    </row>
    <row r="3222" ht="61.5" customHeight="1">
      <c r="AV3222" s="12"/>
    </row>
    <row r="3223" ht="61.5" customHeight="1">
      <c r="AV3223" s="12"/>
    </row>
    <row r="3224" ht="61.5" customHeight="1">
      <c r="AV3224" s="12"/>
    </row>
    <row r="3225" ht="61.5" customHeight="1">
      <c r="AV3225" s="12"/>
    </row>
    <row r="3226" ht="61.5" customHeight="1">
      <c r="AV3226" s="12"/>
    </row>
    <row r="3227" ht="61.5" customHeight="1">
      <c r="AV3227" s="12"/>
    </row>
    <row r="3228" ht="61.5" customHeight="1">
      <c r="AV3228" s="12"/>
    </row>
    <row r="3229" ht="61.5" customHeight="1">
      <c r="AV3229" s="12"/>
    </row>
    <row r="3230" ht="61.5" customHeight="1">
      <c r="AV3230" s="12"/>
    </row>
    <row r="3231" ht="61.5" customHeight="1">
      <c r="AV3231" s="12"/>
    </row>
    <row r="3232" ht="61.5" customHeight="1">
      <c r="AV3232" s="12"/>
    </row>
    <row r="3233" ht="61.5" customHeight="1">
      <c r="AV3233" s="12"/>
    </row>
    <row r="3234" ht="61.5" customHeight="1">
      <c r="AV3234" s="12"/>
    </row>
    <row r="3235" ht="61.5" customHeight="1">
      <c r="AV3235" s="12"/>
    </row>
    <row r="3236" ht="61.5" customHeight="1">
      <c r="AV3236" s="12"/>
    </row>
    <row r="3237" ht="61.5" customHeight="1">
      <c r="AV3237" s="12"/>
    </row>
    <row r="3238" ht="61.5" customHeight="1">
      <c r="AV3238" s="12"/>
    </row>
    <row r="3239" ht="61.5" customHeight="1">
      <c r="AV3239" s="12"/>
    </row>
    <row r="3240" ht="61.5" customHeight="1">
      <c r="AV3240" s="12"/>
    </row>
    <row r="3241" ht="61.5" customHeight="1">
      <c r="AV3241" s="12"/>
    </row>
    <row r="3242" ht="61.5" customHeight="1">
      <c r="AV3242" s="12"/>
    </row>
    <row r="3243" ht="61.5" customHeight="1">
      <c r="AV3243" s="12"/>
    </row>
    <row r="3244" ht="61.5" customHeight="1">
      <c r="AV3244" s="12"/>
    </row>
    <row r="3245" ht="61.5" customHeight="1">
      <c r="AV3245" s="12"/>
    </row>
    <row r="3246" ht="61.5" customHeight="1">
      <c r="AV3246" s="12"/>
    </row>
    <row r="3247" ht="61.5" customHeight="1">
      <c r="AV3247" s="12"/>
    </row>
    <row r="3248" ht="61.5" customHeight="1">
      <c r="AV3248" s="12"/>
    </row>
    <row r="3249" ht="61.5" customHeight="1">
      <c r="AV3249" s="12"/>
    </row>
    <row r="3250" ht="61.5" customHeight="1">
      <c r="AV3250" s="12"/>
    </row>
    <row r="3251" ht="61.5" customHeight="1">
      <c r="AV3251" s="12"/>
    </row>
    <row r="3252" ht="61.5" customHeight="1">
      <c r="AV3252" s="12"/>
    </row>
    <row r="3253" ht="61.5" customHeight="1">
      <c r="AV3253" s="12"/>
    </row>
    <row r="3254" ht="61.5" customHeight="1">
      <c r="AV3254" s="12"/>
    </row>
    <row r="3255" ht="61.5" customHeight="1">
      <c r="AV3255" s="12"/>
    </row>
    <row r="3256" ht="61.5" customHeight="1">
      <c r="AV3256" s="12"/>
    </row>
    <row r="3257" ht="61.5" customHeight="1">
      <c r="AV3257" s="12"/>
    </row>
    <row r="3258" ht="61.5" customHeight="1">
      <c r="AV3258" s="12"/>
    </row>
    <row r="3259" ht="61.5" customHeight="1">
      <c r="AV3259" s="12"/>
    </row>
    <row r="3260" ht="61.5" customHeight="1">
      <c r="AV3260" s="12"/>
    </row>
    <row r="3261" ht="61.5" customHeight="1">
      <c r="AV3261" s="12"/>
    </row>
    <row r="3262" ht="61.5" customHeight="1">
      <c r="AV3262" s="12"/>
    </row>
    <row r="3263" ht="61.5" customHeight="1">
      <c r="AV3263" s="12"/>
    </row>
    <row r="3264" ht="61.5" customHeight="1">
      <c r="AV3264" s="12"/>
    </row>
    <row r="3265" ht="61.5" customHeight="1">
      <c r="AV3265" s="12"/>
    </row>
    <row r="3266" ht="61.5" customHeight="1">
      <c r="AV3266" s="12"/>
    </row>
    <row r="3267" ht="61.5" customHeight="1">
      <c r="AV3267" s="12"/>
    </row>
    <row r="3268" ht="61.5" customHeight="1">
      <c r="AV3268" s="12"/>
    </row>
    <row r="3269" ht="61.5" customHeight="1">
      <c r="AV3269" s="12"/>
    </row>
    <row r="3270" ht="61.5" customHeight="1">
      <c r="AV3270" s="12"/>
    </row>
    <row r="3271" ht="61.5" customHeight="1">
      <c r="AV3271" s="12"/>
    </row>
    <row r="3272" ht="61.5" customHeight="1">
      <c r="AV3272" s="12"/>
    </row>
    <row r="3273" ht="61.5" customHeight="1">
      <c r="AV3273" s="12"/>
    </row>
    <row r="3274" ht="61.5" customHeight="1">
      <c r="AV3274" s="12"/>
    </row>
    <row r="3275" ht="61.5" customHeight="1">
      <c r="AV3275" s="12"/>
    </row>
    <row r="3276" ht="61.5" customHeight="1">
      <c r="AV3276" s="12"/>
    </row>
    <row r="3277" ht="61.5" customHeight="1">
      <c r="AV3277" s="12"/>
    </row>
    <row r="3278" ht="61.5" customHeight="1">
      <c r="AV3278" s="12"/>
    </row>
    <row r="3279" ht="61.5" customHeight="1">
      <c r="AV3279" s="12"/>
    </row>
    <row r="3280" ht="61.5" customHeight="1">
      <c r="AV3280" s="12"/>
    </row>
    <row r="3281" ht="61.5" customHeight="1">
      <c r="AV3281" s="12"/>
    </row>
    <row r="3282" ht="61.5" customHeight="1">
      <c r="AV3282" s="12"/>
    </row>
    <row r="3283" ht="61.5" customHeight="1">
      <c r="AV3283" s="12"/>
    </row>
    <row r="3284" ht="61.5" customHeight="1">
      <c r="AV3284" s="12"/>
    </row>
    <row r="3285" ht="61.5" customHeight="1">
      <c r="AV3285" s="12"/>
    </row>
    <row r="3286" ht="61.5" customHeight="1">
      <c r="AV3286" s="12"/>
    </row>
    <row r="3287" ht="61.5" customHeight="1">
      <c r="AV3287" s="12"/>
    </row>
    <row r="3288" ht="61.5" customHeight="1">
      <c r="AV3288" s="12"/>
    </row>
    <row r="3289" ht="61.5" customHeight="1">
      <c r="AV3289" s="12"/>
    </row>
    <row r="3290" ht="61.5" customHeight="1">
      <c r="AV3290" s="12"/>
    </row>
    <row r="3291" ht="61.5" customHeight="1">
      <c r="AV3291" s="12"/>
    </row>
    <row r="3292" ht="61.5" customHeight="1">
      <c r="AV3292" s="12"/>
    </row>
    <row r="3293" ht="61.5" customHeight="1">
      <c r="AV3293" s="12"/>
    </row>
    <row r="3294" ht="61.5" customHeight="1">
      <c r="AV3294" s="12"/>
    </row>
    <row r="3295" ht="61.5" customHeight="1">
      <c r="AV3295" s="12"/>
    </row>
    <row r="3296" ht="61.5" customHeight="1">
      <c r="AV3296" s="12"/>
    </row>
    <row r="3297" ht="61.5" customHeight="1">
      <c r="AV3297" s="12"/>
    </row>
    <row r="3298" ht="61.5" customHeight="1">
      <c r="AV3298" s="12"/>
    </row>
    <row r="3299" ht="61.5" customHeight="1">
      <c r="AV3299" s="12"/>
    </row>
    <row r="3300" ht="61.5" customHeight="1">
      <c r="AV3300" s="12"/>
    </row>
    <row r="3301" ht="61.5" customHeight="1">
      <c r="AV3301" s="12"/>
    </row>
    <row r="3302" ht="61.5" customHeight="1">
      <c r="AV3302" s="12"/>
    </row>
    <row r="3303" ht="61.5" customHeight="1">
      <c r="AV3303" s="12"/>
    </row>
    <row r="3304" ht="61.5" customHeight="1">
      <c r="AV3304" s="12"/>
    </row>
    <row r="3305" ht="61.5" customHeight="1">
      <c r="AV3305" s="12"/>
    </row>
    <row r="3306" ht="61.5" customHeight="1">
      <c r="AV3306" s="12"/>
    </row>
    <row r="3307" ht="61.5" customHeight="1">
      <c r="AV3307" s="12"/>
    </row>
    <row r="3308" ht="61.5" customHeight="1">
      <c r="AV3308" s="12"/>
    </row>
    <row r="3309" ht="61.5" customHeight="1">
      <c r="AV3309" s="12"/>
    </row>
    <row r="3310" ht="61.5" customHeight="1">
      <c r="AV3310" s="12"/>
    </row>
    <row r="3311" ht="61.5" customHeight="1">
      <c r="AV3311" s="12"/>
    </row>
    <row r="3312" ht="61.5" customHeight="1">
      <c r="AV3312" s="12"/>
    </row>
    <row r="3313" ht="61.5" customHeight="1">
      <c r="AV3313" s="12"/>
    </row>
    <row r="3314" ht="61.5" customHeight="1">
      <c r="AV3314" s="12"/>
    </row>
    <row r="3315" ht="61.5" customHeight="1">
      <c r="AV3315" s="12"/>
    </row>
    <row r="3316" ht="61.5" customHeight="1">
      <c r="AV3316" s="12"/>
    </row>
    <row r="3317" ht="61.5" customHeight="1">
      <c r="AV3317" s="12"/>
    </row>
    <row r="3318" ht="61.5" customHeight="1">
      <c r="AV3318" s="12"/>
    </row>
    <row r="3319" ht="61.5" customHeight="1">
      <c r="AV3319" s="12"/>
    </row>
    <row r="3320" ht="61.5" customHeight="1">
      <c r="AV3320" s="12"/>
    </row>
    <row r="3321" ht="61.5" customHeight="1">
      <c r="AV3321" s="12"/>
    </row>
    <row r="3322" ht="61.5" customHeight="1">
      <c r="AV3322" s="12"/>
    </row>
    <row r="3323" ht="61.5" customHeight="1">
      <c r="AV3323" s="12"/>
    </row>
    <row r="3324" ht="61.5" customHeight="1">
      <c r="AV3324" s="12"/>
    </row>
    <row r="3325" ht="61.5" customHeight="1">
      <c r="AV3325" s="12"/>
    </row>
    <row r="3326" ht="61.5" customHeight="1">
      <c r="AV3326" s="12"/>
    </row>
    <row r="3327" ht="61.5" customHeight="1">
      <c r="AV3327" s="12"/>
    </row>
    <row r="3328" ht="61.5" customHeight="1">
      <c r="AV3328" s="12"/>
    </row>
    <row r="3329" ht="61.5" customHeight="1">
      <c r="AV3329" s="12"/>
    </row>
    <row r="3330" ht="61.5" customHeight="1">
      <c r="AV3330" s="12"/>
    </row>
  </sheetData>
  <mergeCells count="7">
    <mergeCell ref="AZ1:BB1"/>
    <mergeCell ref="AC1:AU1"/>
    <mergeCell ref="AW1:AY1"/>
    <mergeCell ref="E33:H33"/>
    <mergeCell ref="D31:H31"/>
    <mergeCell ref="D32:H32"/>
    <mergeCell ref="A1:B1"/>
  </mergeCells>
  <printOptions/>
  <pageMargins left="0.2" right="0" top="0.59" bottom="0.49" header="0.36" footer="0.27"/>
  <pageSetup horizontalDpi="600" verticalDpi="600" orientation="landscape" scale="31" r:id="rId1"/>
  <headerFooter alignWithMargins="0">
    <oddHeader>&amp;L&amp;"Arial,Bold"&amp;26Table 1:Council Approved FY 2002 Through FY 2004 Blue Mountain / Staff Recommended Total Project Budgets
</oddHeader>
    <oddFooter>&amp;L&amp;D&amp;T&amp;C&amp;20&amp;P</oddFooter>
  </headerFooter>
</worksheet>
</file>

<file path=xl/worksheets/sheet3.xml><?xml version="1.0" encoding="utf-8"?>
<worksheet xmlns="http://schemas.openxmlformats.org/spreadsheetml/2006/main" xmlns:r="http://schemas.openxmlformats.org/officeDocument/2006/relationships">
  <sheetPr codeName="Sheet11">
    <pageSetUpPr fitToPage="1"/>
  </sheetPr>
  <dimension ref="A1:AE24"/>
  <sheetViews>
    <sheetView zoomScale="50" zoomScaleNormal="50" workbookViewId="0" topLeftCell="A1">
      <pane xSplit="1" topLeftCell="B1" activePane="topRight" state="frozen"/>
      <selection pane="topLeft" activeCell="D1" sqref="D1"/>
      <selection pane="topRight" activeCell="F26" sqref="F26"/>
    </sheetView>
  </sheetViews>
  <sheetFormatPr defaultColWidth="9.140625" defaultRowHeight="12.75"/>
  <cols>
    <col min="1" max="1" width="2.421875" style="0" customWidth="1"/>
    <col min="2" max="2" width="30.421875" style="0" customWidth="1"/>
    <col min="3" max="3" width="2.57421875" style="0" customWidth="1"/>
    <col min="4" max="4" width="54.57421875" style="0" customWidth="1"/>
    <col min="5" max="5" width="0.13671875" style="0" customWidth="1"/>
    <col min="6" max="6" width="29.00390625" style="0" customWidth="1"/>
    <col min="7" max="7" width="33.57421875" style="0" customWidth="1"/>
    <col min="8" max="8" width="30.140625" style="0" customWidth="1"/>
    <col min="9" max="9" width="0.2890625" style="0" hidden="1" customWidth="1"/>
    <col min="10" max="10" width="31.421875" style="0" customWidth="1"/>
    <col min="11" max="11" width="33.421875" style="0" customWidth="1"/>
    <col min="12" max="12" width="29.7109375" style="0" customWidth="1"/>
    <col min="13" max="13" width="0.2890625" style="0" customWidth="1"/>
    <col min="14" max="14" width="30.140625" style="0" customWidth="1"/>
    <col min="15" max="15" width="33.00390625" style="0" customWidth="1"/>
    <col min="16" max="16" width="32.00390625" style="0" customWidth="1"/>
    <col min="17" max="17" width="0.2890625" style="0" customWidth="1"/>
    <col min="18" max="18" width="19.140625" style="0" customWidth="1"/>
    <col min="19" max="20" width="12.28125" style="0" hidden="1" customWidth="1"/>
    <col min="21" max="24" width="11.7109375" style="0" hidden="1" customWidth="1"/>
    <col min="25" max="25" width="12.28125" style="0" hidden="1" customWidth="1"/>
    <col min="26" max="26" width="13.8515625" style="0" customWidth="1"/>
    <col min="27" max="29" width="11.7109375" style="0" customWidth="1"/>
    <col min="30" max="30" width="14.00390625" style="0" customWidth="1"/>
    <col min="31" max="35" width="11.7109375" style="0" customWidth="1"/>
    <col min="36" max="36" width="13.00390625" style="0" customWidth="1"/>
    <col min="37" max="45" width="11.7109375" style="0" customWidth="1"/>
    <col min="46" max="46" width="14.421875" style="0" customWidth="1"/>
    <col min="47" max="51" width="11.7109375" style="0" customWidth="1"/>
    <col min="52" max="52" width="22.28125" style="0" customWidth="1"/>
  </cols>
  <sheetData>
    <row r="1" spans="1:18" s="196" customFormat="1" ht="39" customHeight="1">
      <c r="A1" s="193"/>
      <c r="B1" s="194" t="s">
        <v>170</v>
      </c>
      <c r="C1" s="193"/>
      <c r="D1" s="193"/>
      <c r="E1" s="195"/>
      <c r="F1" s="195"/>
      <c r="G1" s="195"/>
      <c r="H1" s="195"/>
      <c r="I1" s="195"/>
      <c r="J1" s="195"/>
      <c r="K1" s="195"/>
      <c r="L1" s="195"/>
      <c r="M1" s="193"/>
      <c r="N1" s="193"/>
      <c r="O1" s="193"/>
      <c r="P1" s="193"/>
      <c r="Q1" s="193"/>
      <c r="R1" s="193"/>
    </row>
    <row r="2" spans="1:18" ht="54.75" customHeight="1">
      <c r="A2" s="130"/>
      <c r="B2" s="130"/>
      <c r="C2" s="130"/>
      <c r="D2" s="131"/>
      <c r="E2" s="130"/>
      <c r="F2" s="130"/>
      <c r="G2" s="130"/>
      <c r="H2" s="130"/>
      <c r="I2" s="132"/>
      <c r="J2" s="130"/>
      <c r="K2" s="130"/>
      <c r="L2" s="130"/>
      <c r="M2" s="130"/>
      <c r="N2" s="130"/>
      <c r="O2" s="130"/>
      <c r="P2" s="130"/>
      <c r="Q2" s="130"/>
      <c r="R2" s="130"/>
    </row>
    <row r="3" spans="2:16" s="42" customFormat="1" ht="27" customHeight="1">
      <c r="B3" s="178"/>
      <c r="C3" s="177"/>
      <c r="D3" s="179"/>
      <c r="E3" s="310" t="s">
        <v>56</v>
      </c>
      <c r="F3" s="311"/>
      <c r="G3" s="311"/>
      <c r="H3" s="312"/>
      <c r="I3" s="310" t="s">
        <v>57</v>
      </c>
      <c r="J3" s="311"/>
      <c r="K3" s="311"/>
      <c r="L3" s="312"/>
      <c r="M3" s="310" t="s">
        <v>58</v>
      </c>
      <c r="N3" s="311"/>
      <c r="O3" s="311"/>
      <c r="P3" s="312"/>
    </row>
    <row r="4" spans="2:17" s="64" customFormat="1" ht="107.25" customHeight="1">
      <c r="B4" s="180" t="s">
        <v>112</v>
      </c>
      <c r="C4" s="314" t="s">
        <v>149</v>
      </c>
      <c r="D4" s="315"/>
      <c r="E4" s="155" t="s">
        <v>112</v>
      </c>
      <c r="F4" s="147" t="s">
        <v>113</v>
      </c>
      <c r="G4" s="148" t="s">
        <v>151</v>
      </c>
      <c r="H4" s="156" t="s">
        <v>114</v>
      </c>
      <c r="I4" s="155" t="s">
        <v>112</v>
      </c>
      <c r="J4" s="147" t="s">
        <v>113</v>
      </c>
      <c r="K4" s="148" t="s">
        <v>151</v>
      </c>
      <c r="L4" s="156" t="s">
        <v>114</v>
      </c>
      <c r="M4" s="155" t="s">
        <v>112</v>
      </c>
      <c r="N4" s="147" t="s">
        <v>113</v>
      </c>
      <c r="O4" s="148" t="s">
        <v>151</v>
      </c>
      <c r="P4" s="156" t="s">
        <v>114</v>
      </c>
      <c r="Q4" s="65" t="s">
        <v>8</v>
      </c>
    </row>
    <row r="5" spans="2:16" s="64" customFormat="1" ht="32.25" customHeight="1">
      <c r="B5" s="181"/>
      <c r="C5" s="157"/>
      <c r="D5" s="171"/>
      <c r="E5" s="157"/>
      <c r="F5" s="133"/>
      <c r="G5" s="134"/>
      <c r="H5" s="158"/>
      <c r="I5" s="157"/>
      <c r="J5" s="133"/>
      <c r="K5" s="134"/>
      <c r="L5" s="158"/>
      <c r="M5" s="157"/>
      <c r="N5" s="133"/>
      <c r="O5" s="134"/>
      <c r="P5" s="158"/>
    </row>
    <row r="6" spans="1:18" s="66" customFormat="1" ht="96.75" customHeight="1">
      <c r="A6" s="135"/>
      <c r="B6" s="182">
        <v>9270154</v>
      </c>
      <c r="C6" s="159"/>
      <c r="D6" s="172" t="s">
        <v>156</v>
      </c>
      <c r="E6" s="159">
        <v>9270154</v>
      </c>
      <c r="F6" s="136">
        <f>'[4]5. Table 1 Base Ongoing '!$S$22</f>
        <v>11700908</v>
      </c>
      <c r="G6" s="137">
        <f>'[4]5. Table 1 Base Ongoing '!$X$22</f>
        <v>8406838.486</v>
      </c>
      <c r="H6" s="160">
        <f>E6-G6</f>
        <v>863315.5140000004</v>
      </c>
      <c r="I6" s="159">
        <v>9270154</v>
      </c>
      <c r="J6" s="136">
        <f>'[4]5. Table 1 Base Ongoing '!$AC$22</f>
        <v>20174772</v>
      </c>
      <c r="K6" s="137">
        <f>'[4]5. Table 1 Base Ongoing '!$AH$22</f>
        <v>8301433.300524</v>
      </c>
      <c r="L6" s="160">
        <f>I6-K6</f>
        <v>968720.6994759999</v>
      </c>
      <c r="M6" s="159">
        <v>9270154</v>
      </c>
      <c r="N6" s="136">
        <f>'[4]5. Table 1 Base Ongoing '!$AM$22</f>
        <v>22219716</v>
      </c>
      <c r="O6" s="137">
        <f>'[4]5. Table 1 Base Ongoing '!$AR$22</f>
        <v>8241069.832741816</v>
      </c>
      <c r="P6" s="160">
        <f>M6-O6</f>
        <v>1029084.1672581844</v>
      </c>
      <c r="Q6" s="135"/>
      <c r="R6" s="135"/>
    </row>
    <row r="7" spans="1:18" s="66" customFormat="1" ht="96.75" customHeight="1">
      <c r="A7" s="135"/>
      <c r="B7" s="183">
        <v>3141438</v>
      </c>
      <c r="C7" s="167"/>
      <c r="D7" s="173" t="s">
        <v>157</v>
      </c>
      <c r="E7" s="159">
        <v>3141438</v>
      </c>
      <c r="F7" s="149">
        <f>'[4]6. Table 2 Other Proposals'!$S$15</f>
        <v>6850825</v>
      </c>
      <c r="G7" s="150">
        <f>'[4]6. Table 2 Other Proposals'!$X$15</f>
        <v>2051769</v>
      </c>
      <c r="H7" s="161">
        <f>E7-G7</f>
        <v>1089669</v>
      </c>
      <c r="I7" s="167">
        <v>3141438</v>
      </c>
      <c r="J7" s="149">
        <f>'[4]6. Table 2 Other Proposals'!$AC$15</f>
        <v>5094508</v>
      </c>
      <c r="K7" s="150">
        <f>'[4]6. Table 2 Other Proposals'!$AH$15</f>
        <v>2476553.502</v>
      </c>
      <c r="L7" s="161">
        <f>I7-K7</f>
        <v>664884.4980000001</v>
      </c>
      <c r="M7" s="167">
        <v>3141438</v>
      </c>
      <c r="N7" s="149">
        <f>'[4]6. Table 2 Other Proposals'!$AM$15</f>
        <v>3940847</v>
      </c>
      <c r="O7" s="150">
        <f>'[4]6. Table 2 Other Proposals'!$AR$15</f>
        <v>1444333.521068</v>
      </c>
      <c r="P7" s="161">
        <f>M7-O7</f>
        <v>1697104.478932</v>
      </c>
      <c r="Q7" s="135"/>
      <c r="R7" s="135"/>
    </row>
    <row r="8" spans="1:18" s="70" customFormat="1" ht="69.75" customHeight="1">
      <c r="A8" s="138"/>
      <c r="B8" s="184">
        <f>SUM(B6:B7)</f>
        <v>12411592</v>
      </c>
      <c r="C8" s="168"/>
      <c r="D8" s="224" t="s">
        <v>164</v>
      </c>
      <c r="E8" s="162">
        <f aca="true" t="shared" si="0" ref="E8:P8">SUM(E6:E7)</f>
        <v>12411592</v>
      </c>
      <c r="F8" s="151">
        <f t="shared" si="0"/>
        <v>18551733</v>
      </c>
      <c r="G8" s="152">
        <f t="shared" si="0"/>
        <v>10458607.486</v>
      </c>
      <c r="H8" s="163">
        <f t="shared" si="0"/>
        <v>1952984.5140000004</v>
      </c>
      <c r="I8" s="168">
        <f t="shared" si="0"/>
        <v>12411592</v>
      </c>
      <c r="J8" s="151">
        <f t="shared" si="0"/>
        <v>25269280</v>
      </c>
      <c r="K8" s="152">
        <f t="shared" si="0"/>
        <v>10777986.802524</v>
      </c>
      <c r="L8" s="163">
        <f t="shared" si="0"/>
        <v>1633605.197476</v>
      </c>
      <c r="M8" s="168">
        <f t="shared" si="0"/>
        <v>12411592</v>
      </c>
      <c r="N8" s="151">
        <f t="shared" si="0"/>
        <v>26160563</v>
      </c>
      <c r="O8" s="152">
        <f t="shared" si="0"/>
        <v>9685403.353809815</v>
      </c>
      <c r="P8" s="163">
        <f t="shared" si="0"/>
        <v>2726188.646190184</v>
      </c>
      <c r="Q8" s="139"/>
      <c r="R8" s="138"/>
    </row>
    <row r="9" spans="1:18" s="67" customFormat="1" ht="9" customHeight="1">
      <c r="A9" s="68"/>
      <c r="B9" s="185"/>
      <c r="C9" s="164"/>
      <c r="D9" s="174"/>
      <c r="E9" s="164"/>
      <c r="F9" s="140"/>
      <c r="G9" s="141"/>
      <c r="H9" s="165"/>
      <c r="I9" s="169"/>
      <c r="J9" s="140"/>
      <c r="K9" s="141"/>
      <c r="L9" s="165"/>
      <c r="M9" s="169"/>
      <c r="N9" s="140"/>
      <c r="O9" s="141"/>
      <c r="P9" s="165"/>
      <c r="Q9" s="69"/>
      <c r="R9" s="68"/>
    </row>
    <row r="10" spans="1:18" s="67" customFormat="1" ht="88.5" customHeight="1" thickBot="1">
      <c r="A10" s="68"/>
      <c r="B10" s="186"/>
      <c r="C10" s="175"/>
      <c r="D10" s="176" t="s">
        <v>158</v>
      </c>
      <c r="E10" s="164"/>
      <c r="F10" s="153">
        <f>'[4]7. Non-Consensus Proposals '!$S$20</f>
        <v>3441324</v>
      </c>
      <c r="G10" s="154">
        <f>'[4]7. Non-Consensus Proposals '!$X$20</f>
        <v>287307.24</v>
      </c>
      <c r="H10" s="166"/>
      <c r="I10" s="170"/>
      <c r="J10" s="153">
        <f>'[4]7. Non-Consensus Proposals '!$AC$20</f>
        <v>3250988</v>
      </c>
      <c r="K10" s="154">
        <f>'[4]7. Non-Consensus Proposals '!$AH$20</f>
        <v>297075.68616</v>
      </c>
      <c r="L10" s="166"/>
      <c r="M10" s="170"/>
      <c r="N10" s="153">
        <f>'[4]7. Non-Consensus Proposals '!$AM$20</f>
        <v>3184440</v>
      </c>
      <c r="O10" s="154">
        <f>'[4]7. Non-Consensus Proposals '!$AR$20</f>
        <v>307176.25948944</v>
      </c>
      <c r="P10" s="166"/>
      <c r="Q10" s="69"/>
      <c r="R10" s="68"/>
    </row>
    <row r="11" spans="1:18" s="72" customFormat="1" ht="78.75" customHeight="1" thickTop="1">
      <c r="A11" s="142"/>
      <c r="B11" s="187"/>
      <c r="C11" s="316" t="s">
        <v>165</v>
      </c>
      <c r="D11" s="317"/>
      <c r="E11" s="188"/>
      <c r="F11" s="189">
        <f>SUM(F8:F10)</f>
        <v>21993057</v>
      </c>
      <c r="G11" s="190">
        <f>G8+G10</f>
        <v>10745914.726</v>
      </c>
      <c r="H11" s="191">
        <f>E8-G8-G10</f>
        <v>1665677.2740000004</v>
      </c>
      <c r="I11" s="188"/>
      <c r="J11" s="189">
        <f>SUM(J8:J10)</f>
        <v>28520268</v>
      </c>
      <c r="K11" s="190">
        <f>K8+K10</f>
        <v>11075062.488684</v>
      </c>
      <c r="L11" s="191">
        <f>I8-K8-K10</f>
        <v>1336529.5113159996</v>
      </c>
      <c r="M11" s="188"/>
      <c r="N11" s="189">
        <f>SUM(N8:N10)</f>
        <v>29345003</v>
      </c>
      <c r="O11" s="190">
        <f>O8+O10</f>
        <v>9992579.613299254</v>
      </c>
      <c r="P11" s="191">
        <f>M8-O8-O10</f>
        <v>2419012.386700745</v>
      </c>
      <c r="Q11" s="143"/>
      <c r="R11" s="142"/>
    </row>
    <row r="12" spans="1:18" s="16" customFormat="1" ht="33" customHeight="1">
      <c r="A12" s="144"/>
      <c r="B12" s="144"/>
      <c r="C12" s="144"/>
      <c r="D12" s="93"/>
      <c r="E12" s="145"/>
      <c r="F12" s="18"/>
      <c r="G12" s="18"/>
      <c r="H12" s="18"/>
      <c r="I12" s="18"/>
      <c r="J12" s="18"/>
      <c r="K12" s="18"/>
      <c r="L12" s="18"/>
      <c r="M12" s="18"/>
      <c r="N12" s="18"/>
      <c r="O12" s="18"/>
      <c r="P12" s="18"/>
      <c r="Q12" s="146"/>
      <c r="R12" s="144"/>
    </row>
    <row r="13" spans="1:18" s="16" customFormat="1" ht="42" customHeight="1">
      <c r="A13" s="144"/>
      <c r="B13" s="144"/>
      <c r="C13" s="318" t="s">
        <v>166</v>
      </c>
      <c r="D13" s="318"/>
      <c r="E13" s="145"/>
      <c r="F13" s="18"/>
      <c r="G13" s="18"/>
      <c r="H13" s="18"/>
      <c r="I13" s="18"/>
      <c r="J13" s="18"/>
      <c r="K13" s="18"/>
      <c r="L13" s="18"/>
      <c r="M13" s="18"/>
      <c r="N13" s="18"/>
      <c r="O13" s="18"/>
      <c r="P13" s="18"/>
      <c r="Q13" s="146"/>
      <c r="R13" s="144"/>
    </row>
    <row r="14" spans="4:17" s="16" customFormat="1" ht="9" customHeight="1">
      <c r="D14" s="93"/>
      <c r="E14" s="17"/>
      <c r="F14" s="197"/>
      <c r="G14" s="198"/>
      <c r="H14" s="197"/>
      <c r="I14" s="197"/>
      <c r="J14" s="197"/>
      <c r="K14" s="198"/>
      <c r="L14" s="197"/>
      <c r="M14" s="197"/>
      <c r="N14" s="197"/>
      <c r="O14" s="198"/>
      <c r="P14" s="197"/>
      <c r="Q14" s="15"/>
    </row>
    <row r="15" spans="2:31" s="95" customFormat="1" ht="88.5" customHeight="1">
      <c r="B15" s="96"/>
      <c r="C15" s="96"/>
      <c r="E15" s="97"/>
      <c r="F15" s="199" t="s">
        <v>152</v>
      </c>
      <c r="G15" s="200" t="s">
        <v>153</v>
      </c>
      <c r="H15" s="201" t="s">
        <v>169</v>
      </c>
      <c r="I15" s="202"/>
      <c r="J15" s="202"/>
      <c r="K15" s="200" t="s">
        <v>153</v>
      </c>
      <c r="L15" s="201" t="s">
        <v>169</v>
      </c>
      <c r="M15" s="202"/>
      <c r="N15" s="202"/>
      <c r="O15" s="200" t="s">
        <v>153</v>
      </c>
      <c r="P15" s="201" t="s">
        <v>169</v>
      </c>
      <c r="Q15" s="98"/>
      <c r="R15" s="98"/>
      <c r="S15" s="98"/>
      <c r="T15" s="98"/>
      <c r="U15" s="98"/>
      <c r="V15" s="98"/>
      <c r="W15" s="98"/>
      <c r="X15" s="98"/>
      <c r="Y15" s="98"/>
      <c r="Z15" s="98"/>
      <c r="AA15" s="99"/>
      <c r="AB15" s="99"/>
      <c r="AC15" s="99"/>
      <c r="AD15" s="99"/>
      <c r="AE15" s="99"/>
    </row>
    <row r="16" spans="2:31" s="39" customFormat="1" ht="46.5" customHeight="1">
      <c r="B16" s="40"/>
      <c r="C16" s="40"/>
      <c r="E16"/>
      <c r="F16" s="203" t="s">
        <v>115</v>
      </c>
      <c r="G16" s="204">
        <v>10185483</v>
      </c>
      <c r="H16" s="205">
        <v>0.82</v>
      </c>
      <c r="I16" s="206"/>
      <c r="J16" s="206"/>
      <c r="K16" s="204">
        <v>9378278</v>
      </c>
      <c r="L16" s="205">
        <v>0.75</v>
      </c>
      <c r="M16" s="206"/>
      <c r="N16" s="206"/>
      <c r="O16" s="204">
        <v>10698172</v>
      </c>
      <c r="P16" s="207">
        <v>0.86</v>
      </c>
      <c r="Q16" s="71"/>
      <c r="R16" s="71"/>
      <c r="S16" s="71"/>
      <c r="T16" s="71"/>
      <c r="U16" s="71"/>
      <c r="V16" s="71"/>
      <c r="W16" s="71"/>
      <c r="X16" s="71"/>
      <c r="Y16" s="71"/>
      <c r="Z16" s="71"/>
      <c r="AA16" s="94"/>
      <c r="AB16" s="94"/>
      <c r="AC16" s="94"/>
      <c r="AD16" s="94"/>
      <c r="AE16" s="94"/>
    </row>
    <row r="17" spans="2:31" s="39" customFormat="1" ht="46.5" customHeight="1">
      <c r="B17" s="40"/>
      <c r="C17" s="40"/>
      <c r="E17"/>
      <c r="F17" s="203" t="s">
        <v>116</v>
      </c>
      <c r="G17" s="204">
        <v>868121</v>
      </c>
      <c r="H17" s="205">
        <v>0.0699</v>
      </c>
      <c r="I17" s="206"/>
      <c r="J17" s="206"/>
      <c r="K17" s="204">
        <v>844714</v>
      </c>
      <c r="L17" s="205">
        <v>0.068</v>
      </c>
      <c r="M17" s="206"/>
      <c r="N17" s="206"/>
      <c r="O17" s="204">
        <v>846420</v>
      </c>
      <c r="P17" s="207">
        <v>0.07</v>
      </c>
      <c r="Q17" s="71"/>
      <c r="R17" s="71"/>
      <c r="S17" s="71"/>
      <c r="T17" s="71"/>
      <c r="U17" s="71"/>
      <c r="V17" s="71"/>
      <c r="W17" s="71"/>
      <c r="X17" s="71"/>
      <c r="Y17" s="71"/>
      <c r="Z17" s="71"/>
      <c r="AA17" s="94"/>
      <c r="AB17" s="94"/>
      <c r="AC17" s="94"/>
      <c r="AD17" s="94"/>
      <c r="AE17" s="94"/>
    </row>
    <row r="18" spans="2:31" s="39" customFormat="1" ht="46.5" customHeight="1" thickBot="1">
      <c r="B18" s="40"/>
      <c r="C18" s="40"/>
      <c r="E18"/>
      <c r="F18" s="208" t="s">
        <v>117</v>
      </c>
      <c r="G18" s="209">
        <v>1357988</v>
      </c>
      <c r="H18" s="210">
        <v>0.1094</v>
      </c>
      <c r="I18" s="211"/>
      <c r="J18" s="211"/>
      <c r="K18" s="209">
        <v>2188600</v>
      </c>
      <c r="L18" s="210">
        <v>0.176</v>
      </c>
      <c r="M18" s="211"/>
      <c r="N18" s="211"/>
      <c r="O18" s="209">
        <v>867000</v>
      </c>
      <c r="P18" s="212">
        <v>0.07</v>
      </c>
      <c r="Q18" s="71"/>
      <c r="R18" s="71"/>
      <c r="S18" s="71"/>
      <c r="T18" s="71"/>
      <c r="U18" s="71"/>
      <c r="V18" s="71"/>
      <c r="W18" s="71"/>
      <c r="X18" s="71"/>
      <c r="Y18" s="71"/>
      <c r="Z18" s="71"/>
      <c r="AA18" s="94"/>
      <c r="AB18" s="94"/>
      <c r="AC18" s="94"/>
      <c r="AD18" s="94"/>
      <c r="AE18" s="94"/>
    </row>
    <row r="19" spans="2:31" s="215" customFormat="1" ht="46.5" customHeight="1" thickTop="1">
      <c r="B19" s="214"/>
      <c r="C19" s="214"/>
      <c r="E19" s="216"/>
      <c r="F19" s="217" t="s">
        <v>154</v>
      </c>
      <c r="G19" s="218">
        <f>SUM(G16:G18)</f>
        <v>12411592</v>
      </c>
      <c r="H19" s="219"/>
      <c r="I19" s="220"/>
      <c r="J19" s="221"/>
      <c r="K19" s="218">
        <f>SUM(K16:K18)</f>
        <v>12411592</v>
      </c>
      <c r="L19" s="219"/>
      <c r="M19" s="220"/>
      <c r="N19" s="221"/>
      <c r="O19" s="218">
        <f>SUM(O16:O18)</f>
        <v>12411592</v>
      </c>
      <c r="P19" s="222"/>
      <c r="Q19" s="213"/>
      <c r="R19" s="213"/>
      <c r="S19" s="213"/>
      <c r="T19" s="213"/>
      <c r="U19" s="213"/>
      <c r="V19" s="213"/>
      <c r="W19" s="213"/>
      <c r="X19" s="213"/>
      <c r="Y19" s="213"/>
      <c r="Z19" s="213"/>
      <c r="AA19" s="223"/>
      <c r="AB19" s="223"/>
      <c r="AC19" s="223"/>
      <c r="AD19" s="223"/>
      <c r="AE19" s="223"/>
    </row>
    <row r="20" spans="2:17" s="39" customFormat="1" ht="27.75">
      <c r="B20" s="40"/>
      <c r="C20" s="40"/>
      <c r="D20" s="313"/>
      <c r="E20" s="313"/>
      <c r="F20" s="313"/>
      <c r="G20" s="313"/>
      <c r="H20" s="313"/>
      <c r="I20" s="313"/>
      <c r="J20" s="313"/>
      <c r="K20" s="313"/>
      <c r="L20" s="313"/>
      <c r="M20" s="313"/>
      <c r="N20" s="313"/>
      <c r="O20" s="313"/>
      <c r="P20" s="313"/>
      <c r="Q20" s="41"/>
    </row>
    <row r="21" ht="1.5" customHeight="1"/>
    <row r="22" spans="3:4" ht="51.75" customHeight="1">
      <c r="C22" s="308" t="s">
        <v>155</v>
      </c>
      <c r="D22" s="308"/>
    </row>
    <row r="23" spans="4:12" ht="51.75" customHeight="1">
      <c r="D23" s="309" t="s">
        <v>160</v>
      </c>
      <c r="E23" s="309"/>
      <c r="F23" s="309"/>
      <c r="G23" s="309"/>
      <c r="H23" s="309"/>
      <c r="I23" s="309"/>
      <c r="J23" s="309"/>
      <c r="K23" s="309"/>
      <c r="L23" s="309"/>
    </row>
    <row r="24" spans="4:12" ht="51.75" customHeight="1">
      <c r="D24" s="309" t="s">
        <v>161</v>
      </c>
      <c r="E24" s="309"/>
      <c r="F24" s="309"/>
      <c r="G24" s="309"/>
      <c r="H24" s="309"/>
      <c r="I24" s="309"/>
      <c r="J24" s="309"/>
      <c r="K24" s="309"/>
      <c r="L24" s="309"/>
    </row>
    <row r="25" ht="51.75" customHeight="1"/>
    <row r="26" ht="51.75" customHeight="1"/>
    <row r="27" ht="51.75" customHeight="1"/>
    <row r="28" ht="51.75" customHeight="1"/>
    <row r="29" ht="51.75" customHeight="1"/>
    <row r="30" ht="51.75" customHeight="1"/>
    <row r="31" ht="51.75" customHeight="1"/>
    <row r="32" ht="51.75" customHeight="1"/>
    <row r="33" ht="51.75" customHeight="1"/>
    <row r="34" ht="51.75" customHeight="1"/>
    <row r="35" ht="51.75" customHeight="1"/>
    <row r="36" ht="51.75" customHeight="1"/>
  </sheetData>
  <mergeCells count="10">
    <mergeCell ref="C22:D22"/>
    <mergeCell ref="D23:L23"/>
    <mergeCell ref="D24:L24"/>
    <mergeCell ref="M3:P3"/>
    <mergeCell ref="I3:L3"/>
    <mergeCell ref="E3:H3"/>
    <mergeCell ref="D20:P20"/>
    <mergeCell ref="C4:D4"/>
    <mergeCell ref="C11:D11"/>
    <mergeCell ref="C13:D13"/>
  </mergeCells>
  <printOptions horizontalCentered="1" verticalCentered="1"/>
  <pageMargins left="0.19" right="0.19" top="0.35" bottom="0.45" header="0.41" footer="0.27"/>
  <pageSetup fitToHeight="1" fitToWidth="1" horizontalDpi="600" verticalDpi="600" orientation="landscape" scale="37" r:id="rId1"/>
  <headerFooter alignWithMargins="0">
    <oddHeader>&amp;L&amp;12
</oddHeader>
    <oddFooter>&amp;L&amp;D &amp;T&amp;C&amp;20&amp;P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Systems Administrator</cp:lastModifiedBy>
  <cp:lastPrinted>2002-04-19T21:25:30Z</cp:lastPrinted>
  <dcterms:created xsi:type="dcterms:W3CDTF">2001-10-03T18:12:32Z</dcterms:created>
  <dcterms:modified xsi:type="dcterms:W3CDTF">2002-04-25T18:09:21Z</dcterms:modified>
  <cp:category/>
  <cp:version/>
  <cp:contentType/>
  <cp:contentStatus/>
</cp:coreProperties>
</file>